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etlanaMP\Desktop\OBJAVE NA SPLETU\19. 2. 2024\"/>
    </mc:Choice>
  </mc:AlternateContent>
  <xr:revisionPtr revIDLastSave="0" documentId="8_{766F4FBF-134E-4CF6-B8BD-23C94A28C1E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.-Presoja kreditne sposobnosti" sheetId="1" r:id="rId1"/>
  </sheets>
  <definedNames>
    <definedName name="_xlnm.Print_Area" localSheetId="0">'E.-Presoja kreditne sposobnosti'!$A$1:$AA$802</definedName>
    <definedName name="Z_2FB74B71_FF9F_4888_9872_57E5D71AFB2B_.wvu.PrintArea" localSheetId="0" hidden="1">'E.-Presoja kreditne sposobnosti'!$A$1:$AA$802</definedName>
    <definedName name="Z_2FB74B71_FF9F_4888_9872_57E5D71AFB2B_.wvu.Rows" localSheetId="0" hidden="1">'E.-Presoja kreditne sposobnosti'!$109:$109,'E.-Presoja kreditne sposobnosti'!$455:$459</definedName>
    <definedName name="Z_947C658A_4E7B_4668_8968_8D725D03E105_.wvu.PrintArea" localSheetId="0" hidden="1">'E.-Presoja kreditne sposobnosti'!$A$1:$AA$802</definedName>
    <definedName name="Z_947C658A_4E7B_4668_8968_8D725D03E105_.wvu.Rows" localSheetId="0" hidden="1">'E.-Presoja kreditne sposobnosti'!$109:$109,'E.-Presoja kreditne sposobnosti'!$455:$459</definedName>
    <definedName name="Z_AAFA317B_8582_4B18_ABF7_4CA68945F50A_.wvu.PrintArea" localSheetId="0" hidden="1">'E.-Presoja kreditne sposobnosti'!$A$1:$AA$802</definedName>
    <definedName name="Z_AAFA317B_8582_4B18_ABF7_4CA68945F50A_.wvu.Rows" localSheetId="0" hidden="1">'E.-Presoja kreditne sposobnosti'!$109:$109,'E.-Presoja kreditne sposobnosti'!$455:$459</definedName>
    <definedName name="Z_BBE0CD99_4B08_4BD2_806D_AA0FCB2760E0_.wvu.PrintArea" localSheetId="0" hidden="1">'E.-Presoja kreditne sposobnosti'!$A$1:$AA$802</definedName>
    <definedName name="Z_BBE0CD99_4B08_4BD2_806D_AA0FCB2760E0_.wvu.Rows" localSheetId="0" hidden="1">'E.-Presoja kreditne sposobnosti'!$109:$109,'E.-Presoja kreditne sposobnosti'!$455:$459</definedName>
    <definedName name="Z_BC552770_7DD9_447E_9864_CC6A8ABF9383_.wvu.PrintArea" localSheetId="0" hidden="1">'E.-Presoja kreditne sposobnosti'!$A$1:$AA$802</definedName>
    <definedName name="Z_BC552770_7DD9_447E_9864_CC6A8ABF9383_.wvu.Rows" localSheetId="0" hidden="1">'E.-Presoja kreditne sposobnosti'!$162:$163,'E.-Presoja kreditne sposobnosti'!$174:$178,'E.-Presoja kreditne sposobnosti'!$204:$206,'E.-Presoja kreditne sposobnosti'!$246:$248,'E.-Presoja kreditne sposobnosti'!$267:$268,'E.-Presoja kreditne sposobnosti'!$455:$459</definedName>
    <definedName name="Z_DD9BBE4E_726F_4D8F_BDB3_D72C792C5133_.wvu.PrintArea" localSheetId="0" hidden="1">'E.-Presoja kreditne sposobnosti'!$A$1:$AA$802</definedName>
    <definedName name="Z_DD9BBE4E_726F_4D8F_BDB3_D72C792C5133_.wvu.Rows" localSheetId="0" hidden="1">'E.-Presoja kreditne sposobnosti'!$109:$109,'E.-Presoja kreditne sposobnosti'!$455:$459</definedName>
    <definedName name="Z_E011B3F1_03DC_4223_B822_10C935FD356D_.wvu.PrintArea" localSheetId="0" hidden="1">'E.-Presoja kreditne sposobnosti'!$A$1:$AA$802</definedName>
    <definedName name="Z_E011B3F1_03DC_4223_B822_10C935FD356D_.wvu.Rows" localSheetId="0" hidden="1">'E.-Presoja kreditne sposobnosti'!$109:$109,'E.-Presoja kreditne sposobnosti'!$455:$459</definedName>
    <definedName name="Z_E5C3C7B7_B42C_4F69_B43E_A26C14BFA134_.wvu.PrintArea" localSheetId="0" hidden="1">'E.-Presoja kreditne sposobnosti'!$A$1:$AA$802</definedName>
    <definedName name="Z_E5C3C7B7_B42C_4F69_B43E_A26C14BFA134_.wvu.Rows" localSheetId="0" hidden="1">'E.-Presoja kreditne sposobnosti'!$109:$109,'E.-Presoja kreditne sposobnosti'!$455:$459</definedName>
  </definedNames>
  <calcPr calcId="191029"/>
  <customWorkbookViews>
    <customWorkbookView name="Jure Pantić – Osebni pogled" guid="{E011B3F1-03DC-4223-B822-10C935FD356D}" mergeInterval="0" personalView="1" maximized="1" xWindow="-8" yWindow="-8" windowWidth="1936" windowHeight="1050" activeSheetId="1"/>
    <customWorkbookView name="Alenka Kržan – Osebni pogled" guid="{DD9BBE4E-726F-4D8F-BDB3-D72C792C5133}" mergeInterval="0" personalView="1" maximized="1" windowWidth="2400" windowHeight="1073" activeSheetId="3"/>
    <customWorkbookView name="Janez Rejec - Personal View" guid="{AAFA317B-8582-4B18-ABF7-4CA68945F50A}" mergeInterval="0" personalView="1" maximized="1" windowWidth="1920" windowHeight="848" activeSheetId="1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Vesna Črnilogar - Personal View" guid="{52BB3555-586B-44A4-82C2-C36A62135BA7}" mergeInterval="0" personalView="1" maximized="1" windowWidth="1276" windowHeight="861" activeSheetId="3"/>
    <customWorkbookView name="Janez Rejec – Osebni pogled" guid="{2FB74B71-FF9F-4888-9872-57E5D71AFB2B}" mergeInterval="0" personalView="1" maximized="1" windowWidth="1920" windowHeight="809" activeSheetId="1"/>
    <customWorkbookView name="Ana Sisan – Osebni pogled" guid="{E5C3C7B7-B42C-4F69-B43E-A26C14BFA134}" mergeInterval="0" personalView="1" maximized="1" windowWidth="1920" windowHeight="809" activeSheetId="1"/>
    <customWorkbookView name="Gašper Kavšek – Osebni pogled" guid="{947C658A-4E7B-4668-8968-8D725D03E105}" mergeInterval="0" personalView="1" maximized="1" windowWidth="1714" windowHeight="843" activeSheetId="1"/>
    <customWorkbookView name="Tadeja Logar – Osebni pogled" guid="{BBE0CD99-4B08-4BD2-806D-AA0FCB2760E0}" mergeInterval="0" personalView="1" maximized="1" xWindow="-8" yWindow="-8" windowWidth="1936" windowHeight="1050" activeSheetId="1"/>
    <customWorkbookView name="Marta Urbančič Rombo – Osebni pogled" guid="{BC552770-7DD9-447E-9864-CC6A8ABF9383}" mergeInterval="0" personalView="1" maximized="1" xWindow="1912" yWindow="-8" windowWidth="1936" windowHeight="1056" activeSheetId="1"/>
  </customWorkbookViews>
</workbook>
</file>

<file path=xl/calcChain.xml><?xml version="1.0" encoding="utf-8"?>
<calcChain xmlns="http://schemas.openxmlformats.org/spreadsheetml/2006/main">
  <c r="I234" i="1" l="1"/>
  <c r="I261" i="1" l="1"/>
  <c r="M234" i="1"/>
  <c r="I124" i="1"/>
  <c r="O639" i="1" l="1"/>
  <c r="R639" i="1" s="1"/>
  <c r="U639" i="1" s="1"/>
  <c r="X639" i="1" s="1"/>
  <c r="I145" i="1"/>
  <c r="M145" i="1"/>
  <c r="L790" i="1" l="1"/>
  <c r="O727" i="1" l="1"/>
  <c r="L727" i="1"/>
  <c r="L697" i="1"/>
  <c r="L692" i="1"/>
  <c r="L688" i="1"/>
  <c r="X662" i="1"/>
  <c r="L662" i="1"/>
  <c r="X631" i="1"/>
  <c r="U627" i="1"/>
  <c r="R609" i="1"/>
  <c r="R666" i="1"/>
  <c r="L618" i="1"/>
  <c r="I566" i="1"/>
  <c r="I553" i="1"/>
  <c r="I497" i="1"/>
  <c r="K397" i="1"/>
  <c r="G397" i="1"/>
  <c r="Q188" i="1"/>
  <c r="O124" i="1"/>
  <c r="P118" i="1"/>
  <c r="M118" i="1"/>
  <c r="L95" i="1"/>
  <c r="G95" i="1"/>
  <c r="G76" i="1" l="1"/>
  <c r="L76" i="1"/>
  <c r="O60" i="1"/>
  <c r="I60" i="1"/>
  <c r="I563" i="1" l="1"/>
  <c r="L563" i="1"/>
  <c r="O517" i="1"/>
  <c r="O522" i="1" s="1"/>
  <c r="O525" i="1" s="1"/>
  <c r="O528" i="1" s="1"/>
  <c r="O530" i="1" s="1"/>
  <c r="X517" i="1"/>
  <c r="X522" i="1" s="1"/>
  <c r="X525" i="1" s="1"/>
  <c r="X528" i="1" s="1"/>
  <c r="X530" i="1" s="1"/>
  <c r="U517" i="1"/>
  <c r="U522" i="1" s="1"/>
  <c r="U525" i="1" s="1"/>
  <c r="U528" i="1" s="1"/>
  <c r="U530" i="1" s="1"/>
  <c r="R517" i="1"/>
  <c r="R522" i="1" s="1"/>
  <c r="R525" i="1" s="1"/>
  <c r="R528" i="1" s="1"/>
  <c r="R530" i="1" s="1"/>
  <c r="L517" i="1"/>
  <c r="L522" i="1" s="1"/>
  <c r="L525" i="1" s="1"/>
  <c r="L528" i="1" s="1"/>
  <c r="L530" i="1" s="1"/>
  <c r="I517" i="1"/>
  <c r="I522" i="1" s="1"/>
  <c r="I525" i="1" s="1"/>
  <c r="I528" i="1" l="1"/>
  <c r="I530" i="1" s="1"/>
  <c r="L780" i="1"/>
  <c r="O790" i="1"/>
  <c r="R790" i="1"/>
  <c r="U790" i="1"/>
  <c r="X790" i="1"/>
  <c r="O787" i="1"/>
  <c r="R787" i="1"/>
  <c r="U787" i="1"/>
  <c r="X787" i="1"/>
  <c r="L787" i="1"/>
  <c r="O783" i="1"/>
  <c r="R783" i="1"/>
  <c r="U783" i="1"/>
  <c r="X783" i="1"/>
  <c r="O780" i="1"/>
  <c r="R780" i="1"/>
  <c r="U780" i="1"/>
  <c r="X780" i="1"/>
  <c r="X800" i="1" s="1"/>
  <c r="U800" i="1" l="1"/>
  <c r="O800" i="1"/>
  <c r="R800" i="1"/>
  <c r="O767" i="1"/>
  <c r="O764" i="1" s="1"/>
  <c r="R767" i="1"/>
  <c r="R764" i="1" s="1"/>
  <c r="U767" i="1"/>
  <c r="U764" i="1" s="1"/>
  <c r="X767" i="1"/>
  <c r="X764" i="1" s="1"/>
  <c r="O760" i="1"/>
  <c r="R760" i="1"/>
  <c r="U760" i="1"/>
  <c r="X760" i="1"/>
  <c r="O750" i="1"/>
  <c r="R750" i="1"/>
  <c r="U750" i="1"/>
  <c r="X750" i="1"/>
  <c r="O747" i="1"/>
  <c r="R747" i="1"/>
  <c r="U747" i="1"/>
  <c r="X747" i="1"/>
  <c r="O740" i="1"/>
  <c r="R740" i="1"/>
  <c r="U740" i="1"/>
  <c r="X740" i="1"/>
  <c r="O734" i="1"/>
  <c r="O732" i="1" s="1"/>
  <c r="R734" i="1"/>
  <c r="R732" i="1" s="1"/>
  <c r="U734" i="1"/>
  <c r="X734" i="1"/>
  <c r="O744" i="1" l="1"/>
  <c r="O756" i="1"/>
  <c r="U732" i="1"/>
  <c r="O731" i="1"/>
  <c r="U744" i="1"/>
  <c r="U756" i="1"/>
  <c r="X732" i="1"/>
  <c r="R756" i="1"/>
  <c r="R744" i="1"/>
  <c r="R772" i="1" s="1"/>
  <c r="X756" i="1"/>
  <c r="X744" i="1"/>
  <c r="O773" i="1"/>
  <c r="R773" i="1"/>
  <c r="U773" i="1"/>
  <c r="X773" i="1"/>
  <c r="O772" i="1"/>
  <c r="X731" i="1" l="1"/>
  <c r="U772" i="1"/>
  <c r="U774" i="1" s="1"/>
  <c r="U731" i="1"/>
  <c r="R731" i="1"/>
  <c r="X772" i="1"/>
  <c r="X774" i="1" s="1"/>
  <c r="R774" i="1"/>
  <c r="O774" i="1"/>
  <c r="L707" i="1"/>
  <c r="L703" i="1"/>
  <c r="L666" i="1"/>
  <c r="O666" i="1"/>
  <c r="U666" i="1"/>
  <c r="X666" i="1"/>
  <c r="L609" i="1"/>
  <c r="X576" i="1"/>
  <c r="U576" i="1"/>
  <c r="R576" i="1"/>
  <c r="O576" i="1"/>
  <c r="L576" i="1"/>
  <c r="I576" i="1"/>
  <c r="X573" i="1"/>
  <c r="U573" i="1"/>
  <c r="R573" i="1"/>
  <c r="O573" i="1"/>
  <c r="L573" i="1"/>
  <c r="I573" i="1"/>
  <c r="X566" i="1"/>
  <c r="U566" i="1"/>
  <c r="R566" i="1"/>
  <c r="O566" i="1"/>
  <c r="L566" i="1"/>
  <c r="X563" i="1"/>
  <c r="U563" i="1"/>
  <c r="R563" i="1"/>
  <c r="O563" i="1"/>
  <c r="I556" i="1"/>
  <c r="X556" i="1"/>
  <c r="U556" i="1"/>
  <c r="R556" i="1"/>
  <c r="O556" i="1"/>
  <c r="L556" i="1"/>
  <c r="L553" i="1"/>
  <c r="O553" i="1"/>
  <c r="R553" i="1"/>
  <c r="U553" i="1"/>
  <c r="X553" i="1"/>
  <c r="I570" i="1" l="1"/>
  <c r="I580" i="1"/>
  <c r="R570" i="1"/>
  <c r="R580" i="1"/>
  <c r="U570" i="1"/>
  <c r="U580" i="1"/>
  <c r="L570" i="1"/>
  <c r="L580" i="1"/>
  <c r="O570" i="1"/>
  <c r="O580" i="1"/>
  <c r="X570" i="1"/>
  <c r="X580" i="1"/>
  <c r="O707" i="1"/>
  <c r="R707" i="1"/>
  <c r="U707" i="1"/>
  <c r="X707" i="1"/>
  <c r="O703" i="1"/>
  <c r="R703" i="1"/>
  <c r="U703" i="1"/>
  <c r="X703" i="1"/>
  <c r="O697" i="1"/>
  <c r="R697" i="1"/>
  <c r="U697" i="1"/>
  <c r="X697" i="1"/>
  <c r="O692" i="1"/>
  <c r="R692" i="1"/>
  <c r="U692" i="1"/>
  <c r="X692" i="1"/>
  <c r="O688" i="1"/>
  <c r="R688" i="1"/>
  <c r="U688" i="1"/>
  <c r="X688" i="1"/>
  <c r="O678" i="1"/>
  <c r="O686" i="1" s="1"/>
  <c r="R678" i="1"/>
  <c r="R686" i="1" s="1"/>
  <c r="U678" i="1"/>
  <c r="U686" i="1" s="1"/>
  <c r="X678" i="1"/>
  <c r="X686" i="1" s="1"/>
  <c r="O662" i="1"/>
  <c r="R662" i="1"/>
  <c r="R660" i="1" s="1"/>
  <c r="U662" i="1"/>
  <c r="O653" i="1"/>
  <c r="O652" i="1" s="1"/>
  <c r="R653" i="1"/>
  <c r="R652" i="1" s="1"/>
  <c r="U653" i="1"/>
  <c r="U652" i="1" s="1"/>
  <c r="X653" i="1"/>
  <c r="X652" i="1" s="1"/>
  <c r="O649" i="1"/>
  <c r="R649" i="1"/>
  <c r="U649" i="1"/>
  <c r="X649" i="1"/>
  <c r="O641" i="1"/>
  <c r="R641" i="1"/>
  <c r="U641" i="1"/>
  <c r="X641" i="1"/>
  <c r="O631" i="1"/>
  <c r="R631" i="1"/>
  <c r="U631" i="1"/>
  <c r="O627" i="1"/>
  <c r="R627" i="1"/>
  <c r="R624" i="1" s="1"/>
  <c r="X627" i="1"/>
  <c r="O618" i="1"/>
  <c r="R618" i="1"/>
  <c r="U618" i="1"/>
  <c r="X618" i="1"/>
  <c r="O609" i="1"/>
  <c r="U609" i="1"/>
  <c r="X609" i="1"/>
  <c r="I560" i="1"/>
  <c r="I502" i="1"/>
  <c r="L497" i="1"/>
  <c r="O624" i="1" l="1"/>
  <c r="R687" i="1"/>
  <c r="R702" i="1" s="1"/>
  <c r="R714" i="1" s="1"/>
  <c r="R717" i="1" s="1"/>
  <c r="O660" i="1"/>
  <c r="O640" i="1" s="1"/>
  <c r="U687" i="1"/>
  <c r="U702" i="1" s="1"/>
  <c r="U714" i="1" s="1"/>
  <c r="U717" i="1" s="1"/>
  <c r="O607" i="1"/>
  <c r="X624" i="1"/>
  <c r="R607" i="1"/>
  <c r="U607" i="1"/>
  <c r="O687" i="1"/>
  <c r="O702" i="1" s="1"/>
  <c r="O714" i="1" s="1"/>
  <c r="O717" i="1" s="1"/>
  <c r="U660" i="1"/>
  <c r="U640" i="1" s="1"/>
  <c r="U624" i="1"/>
  <c r="X687" i="1"/>
  <c r="X702" i="1" s="1"/>
  <c r="X714" i="1" s="1"/>
  <c r="X717" i="1" s="1"/>
  <c r="R640" i="1"/>
  <c r="X660" i="1"/>
  <c r="X640" i="1" s="1"/>
  <c r="X607" i="1"/>
  <c r="R674" i="1" l="1"/>
  <c r="O674" i="1"/>
  <c r="O606" i="1"/>
  <c r="O673" i="1"/>
  <c r="X674" i="1"/>
  <c r="X606" i="1"/>
  <c r="X673" i="1"/>
  <c r="X675" i="1" s="1"/>
  <c r="R606" i="1"/>
  <c r="R673" i="1"/>
  <c r="U673" i="1"/>
  <c r="U674" i="1"/>
  <c r="U606" i="1"/>
  <c r="L783" i="1"/>
  <c r="L800" i="1" s="1"/>
  <c r="R675" i="1" l="1"/>
  <c r="O675" i="1"/>
  <c r="U675" i="1"/>
  <c r="L767" i="1"/>
  <c r="L764" i="1" s="1"/>
  <c r="L760" i="1"/>
  <c r="L750" i="1"/>
  <c r="L747" i="1"/>
  <c r="L740" i="1"/>
  <c r="L734" i="1"/>
  <c r="L660" i="1"/>
  <c r="L653" i="1"/>
  <c r="L652" i="1" s="1"/>
  <c r="L649" i="1"/>
  <c r="L631" i="1"/>
  <c r="L627" i="1"/>
  <c r="L641" i="1"/>
  <c r="L773" i="1" l="1"/>
  <c r="L674" i="1"/>
  <c r="L624" i="1"/>
  <c r="L687" i="1"/>
  <c r="L756" i="1"/>
  <c r="L732" i="1"/>
  <c r="L744" i="1"/>
  <c r="L678" i="1"/>
  <c r="L686" i="1" s="1"/>
  <c r="L640" i="1"/>
  <c r="L607" i="1"/>
  <c r="L702" i="1" l="1"/>
  <c r="L673" i="1"/>
  <c r="L606" i="1"/>
  <c r="L675" i="1"/>
  <c r="L772" i="1"/>
  <c r="L774" i="1" s="1"/>
  <c r="L731" i="1"/>
  <c r="O497" i="1"/>
  <c r="R497" i="1"/>
  <c r="U497" i="1"/>
  <c r="X497" i="1"/>
  <c r="I505" i="1"/>
  <c r="I508" i="1" s="1"/>
  <c r="I510" i="1" s="1"/>
  <c r="L714" i="1" l="1"/>
  <c r="L717" i="1" s="1"/>
  <c r="O537" i="1"/>
  <c r="O542" i="1" s="1"/>
  <c r="O545" i="1" s="1"/>
  <c r="O548" i="1" s="1"/>
  <c r="O550" i="1" s="1"/>
  <c r="R537" i="1"/>
  <c r="R542" i="1" s="1"/>
  <c r="R545" i="1" s="1"/>
  <c r="R548" i="1" s="1"/>
  <c r="R550" i="1" s="1"/>
  <c r="I537" i="1"/>
  <c r="I542" i="1" s="1"/>
  <c r="I545" i="1" s="1"/>
  <c r="I548" i="1" s="1"/>
  <c r="I550" i="1" s="1"/>
  <c r="U537" i="1"/>
  <c r="U542" i="1" s="1"/>
  <c r="U545" i="1" s="1"/>
  <c r="U548" i="1" s="1"/>
  <c r="U550" i="1" s="1"/>
  <c r="X537" i="1"/>
  <c r="X542" i="1" s="1"/>
  <c r="X545" i="1" s="1"/>
  <c r="X548" i="1" s="1"/>
  <c r="X550" i="1" s="1"/>
  <c r="L537" i="1"/>
  <c r="L542" i="1" s="1"/>
  <c r="L545" i="1" s="1"/>
  <c r="L548" i="1" s="1"/>
  <c r="L550" i="1" s="1"/>
  <c r="W397" i="1"/>
  <c r="V95" i="1" l="1"/>
  <c r="U124" i="1" l="1"/>
  <c r="Q95" i="1"/>
  <c r="L80" i="1"/>
  <c r="Q80" i="1"/>
  <c r="V80" i="1"/>
  <c r="Q76" i="1"/>
  <c r="V76" i="1"/>
  <c r="G80" i="1"/>
  <c r="L502" i="1" l="1"/>
  <c r="L505" i="1" s="1"/>
  <c r="L508" i="1" s="1"/>
  <c r="L510" i="1" s="1"/>
  <c r="O502" i="1"/>
  <c r="O505" i="1" s="1"/>
  <c r="O508" i="1" s="1"/>
  <c r="O510" i="1" s="1"/>
  <c r="R502" i="1"/>
  <c r="R505" i="1" s="1"/>
  <c r="R508" i="1" s="1"/>
  <c r="R510" i="1" s="1"/>
  <c r="U502" i="1"/>
  <c r="U505" i="1" s="1"/>
  <c r="U508" i="1" s="1"/>
  <c r="U510" i="1" s="1"/>
  <c r="X502" i="1"/>
  <c r="X505" i="1" s="1"/>
  <c r="X508" i="1" s="1"/>
  <c r="X510" i="1" s="1"/>
  <c r="L560" i="1"/>
  <c r="R727" i="1"/>
  <c r="U727" i="1"/>
  <c r="O397" i="1"/>
  <c r="S397" i="1"/>
  <c r="R560" i="1" l="1"/>
  <c r="U560" i="1"/>
  <c r="X560" i="1"/>
  <c r="O560" i="1"/>
  <c r="U60" i="1" l="1"/>
  <c r="O776" i="1" l="1"/>
  <c r="R776" i="1" s="1"/>
  <c r="U776" i="1" s="1"/>
  <c r="X776" i="1" s="1"/>
  <c r="O730" i="1"/>
  <c r="R730" i="1" s="1"/>
  <c r="U730" i="1" s="1"/>
  <c r="X730" i="1" s="1"/>
  <c r="O55" i="1" l="1"/>
  <c r="U55" i="1" s="1"/>
  <c r="Q89" i="1"/>
  <c r="V89" i="1" s="1"/>
  <c r="O123" i="1"/>
  <c r="U123" i="1" s="1"/>
  <c r="F312" i="1"/>
  <c r="H312" i="1" s="1"/>
  <c r="J312" i="1" s="1"/>
  <c r="L312" i="1" s="1"/>
  <c r="N312" i="1" s="1"/>
  <c r="P312" i="1" s="1"/>
  <c r="R312" i="1" s="1"/>
  <c r="O357" i="1"/>
  <c r="U357" i="1" s="1"/>
  <c r="H374" i="1"/>
  <c r="N374" i="1" s="1"/>
  <c r="H379" i="1"/>
  <c r="N379" i="1" s="1"/>
  <c r="B383" i="1" s="1"/>
  <c r="H383" i="1" s="1"/>
  <c r="K389" i="1"/>
  <c r="O389" i="1" s="1"/>
  <c r="S389" i="1" s="1"/>
  <c r="W389" i="1" s="1"/>
  <c r="L492" i="1"/>
  <c r="O492" i="1" s="1"/>
  <c r="R492" i="1" s="1"/>
  <c r="U492" i="1" s="1"/>
  <c r="X492" i="1" s="1"/>
  <c r="I512" i="1" s="1"/>
  <c r="L512" i="1" s="1"/>
  <c r="O512" i="1" s="1"/>
  <c r="R512" i="1" s="1"/>
  <c r="U512" i="1" s="1"/>
  <c r="X512" i="1" s="1"/>
  <c r="I532" i="1" s="1"/>
  <c r="L532" i="1" s="1"/>
  <c r="O532" i="1" s="1"/>
  <c r="R532" i="1" s="1"/>
  <c r="U532" i="1" s="1"/>
  <c r="X532" i="1" s="1"/>
  <c r="L552" i="1"/>
  <c r="O552" i="1" s="1"/>
  <c r="R552" i="1" s="1"/>
  <c r="U552" i="1" s="1"/>
  <c r="X552" i="1" s="1"/>
  <c r="O605" i="1"/>
  <c r="R605" i="1" s="1"/>
  <c r="U605" i="1" s="1"/>
  <c r="X605" i="1" s="1"/>
  <c r="O677" i="1"/>
  <c r="R677" i="1" s="1"/>
  <c r="U677" i="1" s="1"/>
  <c r="X677" i="1" s="1"/>
  <c r="O722" i="1"/>
  <c r="R722" i="1" s="1"/>
  <c r="U722" i="1" s="1"/>
  <c r="X722" i="1" s="1"/>
  <c r="X727" i="1" s="1"/>
  <c r="I562" i="1" l="1"/>
  <c r="L562" i="1" s="1"/>
  <c r="O562" i="1" s="1"/>
  <c r="R562" i="1" s="1"/>
  <c r="U562" i="1" s="1"/>
  <c r="X562" i="1" s="1"/>
  <c r="I572" i="1" s="1"/>
  <c r="L572" i="1" s="1"/>
  <c r="O572" i="1" s="1"/>
  <c r="R572" i="1" s="1"/>
  <c r="U572" i="1" s="1"/>
  <c r="X572" i="1" s="1"/>
</calcChain>
</file>

<file path=xl/sharedStrings.xml><?xml version="1.0" encoding="utf-8"?>
<sst xmlns="http://schemas.openxmlformats.org/spreadsheetml/2006/main" count="804" uniqueCount="538">
  <si>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</si>
  <si>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</si>
  <si>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</si>
  <si>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</si>
  <si>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</si>
  <si>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</si>
  <si>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</si>
  <si>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</si>
  <si>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</si>
  <si>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</si>
  <si>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</si>
  <si>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</si>
  <si>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</si>
  <si>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</si>
  <si>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</si>
  <si>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</si>
  <si>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</si>
  <si>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</si>
  <si>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</si>
  <si>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</si>
  <si>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</si>
  <si>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</si>
  <si>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</si>
  <si>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</si>
  <si>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</si>
  <si>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</si>
  <si>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</si>
  <si>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</si>
  <si>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</si>
  <si>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</si>
  <si>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</si>
  <si>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</si>
  <si>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</si>
  <si>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E.3.</t>
  </si>
  <si>
    <t>KONKURENČNA STRATEGIJA</t>
  </si>
  <si>
    <t>E.3.1.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</si>
  <si>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</si>
  <si>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</si>
  <si>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</si>
  <si>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</si>
  <si>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</si>
  <si>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</si>
  <si>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</si>
  <si>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</si>
  <si>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</si>
  <si>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</si>
  <si>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</si>
  <si>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</si>
  <si>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</si>
  <si>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</si>
  <si>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</si>
  <si>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>1. finančni prihodki iz deležev</t>
  </si>
  <si>
    <t>2. finančni prihodki iz danih posojil</t>
  </si>
  <si>
    <t>3. finančni prihodki iz poslovnih terjatev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</si>
  <si>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</si>
  <si>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</si>
  <si>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</si>
  <si>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</si>
  <si>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</si>
  <si>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</si>
  <si>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</si>
  <si>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</si>
  <si>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</si>
  <si>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</si>
  <si>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</si>
  <si>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</si>
  <si>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</si>
  <si>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</si>
  <si>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</si>
  <si>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</si>
  <si>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</si>
  <si>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</si>
  <si>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</si>
  <si>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</si>
  <si>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</si>
  <si>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</si>
  <si>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</si>
  <si>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</si>
  <si>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</si>
  <si>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</si>
  <si>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</si>
  <si>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</si>
  <si>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</si>
  <si>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6. opredmetena osnovna sredstva
    v gradnji ali izdelavi </t>
  </si>
  <si>
    <t xml:space="preserve">3. Kratkoročne poslovne terjatve
    do drugih    </t>
  </si>
  <si>
    <t xml:space="preserve">2. Kratkoročne finančne obveznosti
    do bank </t>
  </si>
  <si>
    <t>Drugi poslovni odhodki</t>
  </si>
  <si>
    <t xml:space="preserve">Finančni prihodki  </t>
  </si>
  <si>
    <t xml:space="preserve">Drugi prihodki </t>
  </si>
  <si>
    <t xml:space="preserve">2. Druge kratkoročne poslovne
    obveznosti </t>
  </si>
  <si>
    <t>1. subvencije, dotacije... in drugi prihodki
    povezani s poslovnimi učinki</t>
  </si>
  <si>
    <t>Opišite najpomembnejša osnovna sredstva</t>
  </si>
  <si>
    <t>Napišite mnenje o poslovanju vaše družbe</t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</si>
  <si>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</si>
  <si>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</si>
  <si>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</si>
  <si>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</si>
  <si>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</si>
  <si>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Naštejte najpomebnejše izdelke / storitve</t>
  </si>
  <si>
    <t xml:space="preserve">Opišite značilnosti preteklega poslovanja (opisno)  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</si>
  <si>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</si>
  <si>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</si>
  <si>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</si>
  <si>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</si>
  <si>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</si>
  <si>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</si>
  <si>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</si>
  <si>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</si>
  <si>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</si>
  <si>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</si>
  <si>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</si>
  <si>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</si>
  <si>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</si>
  <si>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</si>
  <si>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Odložene obveznosti za davek</t>
  </si>
  <si>
    <t>Kreditna sposobnost vlagatelja se presoja v skladu s prilogo »Elementi presoje kreditne sposobnosti vlagatelja in ustreznosti zavarovanja«, ki je priloga poglavja D.</t>
  </si>
  <si>
    <t>Kreditna sposobnost vlagatelja se ne presoja za:</t>
  </si>
  <si>
    <t xml:space="preserve">1) občine </t>
  </si>
  <si>
    <t>E.1.</t>
  </si>
  <si>
    <t>FINANČNI PODATKI O POSLOVANJU VLAGATELJA</t>
  </si>
  <si>
    <t>E.1.1.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</si>
  <si>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</si>
  <si>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</si>
  <si>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</si>
  <si>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</si>
  <si>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</si>
  <si>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</si>
  <si>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</si>
  <si>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Nadaljevanje poglavja E.1.1. izpolnijo samo podjetja.</t>
  </si>
  <si>
    <t>V spodnji tabeli izkažite delitev bilančnega dobička za pretekla leta.</t>
  </si>
  <si>
    <t>Skupaj</t>
  </si>
  <si>
    <t>E.1.2.</t>
  </si>
  <si>
    <t>OSNOVNA SREDSTVA</t>
  </si>
  <si>
    <t>NEPREMIČNINE</t>
  </si>
  <si>
    <t>OPREMA</t>
  </si>
  <si>
    <t>Ostanek vrednosti projekta
(na koncu življenjske dobe naložbe)</t>
  </si>
  <si>
    <t>P</t>
  </si>
  <si>
    <t xml:space="preserve">3. Dolgoročne obveznosti do Eko sklada </t>
  </si>
  <si>
    <t xml:space="preserve">4. Druge dolgoročne finančne obveznosti </t>
  </si>
  <si>
    <t xml:space="preserve">Dolgoročne obveznosti do Eko sklada </t>
  </si>
  <si>
    <t>Zavezanec za revizijo</t>
  </si>
  <si>
    <t>1)</t>
  </si>
  <si>
    <t>2)</t>
  </si>
  <si>
    <t>Neodpisana sedanja vrednost</t>
  </si>
  <si>
    <t>Pogajalska moč kupcev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</si>
  <si>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</si>
  <si>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</si>
  <si>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</si>
  <si>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</si>
  <si>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</si>
  <si>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2. prevednotovalni poslovni prihodki</t>
  </si>
  <si>
    <t>1. dolgoročne finančne naložbe, razen posojil</t>
  </si>
  <si>
    <t>D.</t>
  </si>
  <si>
    <t>E.4.1.</t>
  </si>
  <si>
    <t>E.4.2.</t>
  </si>
  <si>
    <t>E.4.3.</t>
  </si>
  <si>
    <t>E.2.3.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</si>
  <si>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</si>
  <si>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</si>
  <si>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</si>
  <si>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</si>
  <si>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</si>
  <si>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</si>
  <si>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</si>
  <si>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</si>
  <si>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E.2.4.</t>
  </si>
  <si>
    <t>E.2.4.1.</t>
  </si>
  <si>
    <t>C.</t>
  </si>
  <si>
    <t>E.</t>
  </si>
  <si>
    <t>E.5.</t>
  </si>
  <si>
    <t>Navedite dana zavarovanja za obveznosti družbe po stanju na dan vloge. Med dana zavarovanja vključite tudi zavarovanja, ki so v postopku izdaje.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</si>
  <si>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</si>
  <si>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</si>
  <si>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</si>
  <si>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</si>
  <si>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</si>
  <si>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</si>
  <si>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</si>
  <si>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</si>
  <si>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</si>
  <si>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</si>
  <si>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</si>
  <si>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</si>
  <si>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</si>
  <si>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</si>
  <si>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</si>
  <si>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</si>
  <si>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</si>
  <si>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</si>
  <si>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</si>
  <si>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</si>
  <si>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</si>
  <si>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>Usredstveni lastni proizvodi in storitve</t>
  </si>
  <si>
    <t>Stroški blaga, materiala in storitev</t>
  </si>
  <si>
    <t>1. stroški plač</t>
  </si>
  <si>
    <t xml:space="preserve">1. amortizacija 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</si>
  <si>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</si>
  <si>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</si>
  <si>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</si>
  <si>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</si>
  <si>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</si>
  <si>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</si>
  <si>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</si>
  <si>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</si>
  <si>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Kratkoročne poslovne terjatve</t>
  </si>
  <si>
    <t>Naložba (leto 0)</t>
  </si>
  <si>
    <t xml:space="preserve">Davki </t>
  </si>
  <si>
    <t>stanje na dan</t>
  </si>
  <si>
    <t>Upnik</t>
  </si>
  <si>
    <t xml:space="preserve">Poslovne terjatve </t>
  </si>
  <si>
    <t>E.1.5.</t>
  </si>
  <si>
    <t>IZVENBILANČNE OBVEZNOSTI</t>
  </si>
  <si>
    <t>KONKURENČNI POLOŽAJ</t>
  </si>
  <si>
    <t>E.2.</t>
  </si>
  <si>
    <t>E.2.1.</t>
  </si>
  <si>
    <t>PRODAJA</t>
  </si>
  <si>
    <t>Sezonska nihanja:</t>
  </si>
  <si>
    <t>Ostali</t>
  </si>
  <si>
    <t>Največji kupci</t>
  </si>
  <si>
    <t>dogovorjeni</t>
  </si>
  <si>
    <t>dejanski</t>
  </si>
  <si>
    <t>E.2.2.</t>
  </si>
  <si>
    <t>NABAVA</t>
  </si>
  <si>
    <t>Naštejte največje dobavitelje in njihove izdelke, blago ali storitve</t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</si>
  <si>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</si>
  <si>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</si>
  <si>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</si>
  <si>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</si>
  <si>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t>Stanje vseh obveznosti iz poslovanja</t>
  </si>
  <si>
    <t>3. Stroški drugih zavarovanj</t>
  </si>
  <si>
    <t>4. Drugi stroški dela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</si>
  <si>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</si>
  <si>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</si>
  <si>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</si>
  <si>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</si>
  <si>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</si>
  <si>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</si>
  <si>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</si>
  <si>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</si>
  <si>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</si>
  <si>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</si>
  <si>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</si>
  <si>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</si>
  <si>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</si>
  <si>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</si>
  <si>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</si>
  <si>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</si>
  <si>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</si>
  <si>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</si>
  <si>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</si>
  <si>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</si>
  <si>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</si>
  <si>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</si>
  <si>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</si>
  <si>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</si>
  <si>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</si>
  <si>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</si>
  <si>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</si>
  <si>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</si>
  <si>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</si>
  <si>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</si>
  <si>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7. predujmi za pridobitev opredmetenih 
    osnovnih sredstev   </t>
  </si>
  <si>
    <t>V.</t>
  </si>
  <si>
    <t>VI.</t>
  </si>
  <si>
    <t xml:space="preserve">OBVEZNOSTI DO VIROV SREDSTEV </t>
  </si>
  <si>
    <t xml:space="preserve">Vpoklicani kapital </t>
  </si>
  <si>
    <t>Kapitalske rezerve</t>
  </si>
  <si>
    <t xml:space="preserve">Rezerve iz dobička 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</si>
  <si>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</si>
  <si>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</si>
  <si>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</si>
  <si>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</si>
  <si>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</si>
  <si>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</si>
  <si>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</si>
  <si>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</si>
  <si>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</si>
  <si>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</si>
  <si>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</si>
  <si>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>O.</t>
  </si>
  <si>
    <t>Znesek zavarovanih obveznosti na dan vloge</t>
  </si>
  <si>
    <t>Vrednost unovčenih zavarovanj</t>
  </si>
  <si>
    <t>Nabavna vrednost</t>
  </si>
  <si>
    <t>Odpisana vrednost</t>
  </si>
  <si>
    <t>V gradnji in izdelavi</t>
  </si>
  <si>
    <t>E.1.3.</t>
  </si>
  <si>
    <t>DANA ZAVAROVANJA</t>
  </si>
  <si>
    <t>Hipoteke</t>
  </si>
  <si>
    <t>Zastava premičnin</t>
  </si>
  <si>
    <t>Menice</t>
  </si>
  <si>
    <t>Drugo (navedite)</t>
  </si>
  <si>
    <t>E.1.4.</t>
  </si>
  <si>
    <t>PORAVNAVANJE OBVEZNOSTI</t>
  </si>
  <si>
    <t>Leto</t>
  </si>
  <si>
    <t>i)</t>
  </si>
  <si>
    <t>j)</t>
  </si>
  <si>
    <t>Doba vračila naložbe</t>
  </si>
  <si>
    <t>Drugi poslovni prihodki 
(s prevrednotovalnimi poslovnimi prihodki)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</si>
  <si>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</si>
  <si>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</si>
  <si>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</si>
  <si>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</si>
  <si>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</si>
  <si>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</si>
  <si>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</si>
  <si>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</si>
  <si>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</si>
  <si>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</si>
  <si>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</si>
  <si>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</si>
  <si>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</si>
  <si>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</si>
  <si>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Sredstva (skupine za odtujitev) za prodajo</t>
  </si>
  <si>
    <t>Lastna denarna sredstva</t>
  </si>
  <si>
    <t>IZKORIŠČENOST ZMOGLJIVOSTI</t>
  </si>
  <si>
    <t>Omejitev</t>
  </si>
  <si>
    <t>E.2.4.2.</t>
  </si>
  <si>
    <t>E.2.4.3.</t>
  </si>
  <si>
    <t>V polja spodnje tabele vpišite:</t>
  </si>
  <si>
    <t>Vrednost</t>
  </si>
  <si>
    <t>opis podjetja in panoge</t>
  </si>
  <si>
    <t>opis proizvoda / storitve</t>
  </si>
  <si>
    <t>analiza trga in opis ciljnih kupcev</t>
  </si>
  <si>
    <t>načrt trženja</t>
  </si>
  <si>
    <t>opis konkurence in konkurečni položaj</t>
  </si>
  <si>
    <t>opis lokacije, prostorov, opreme...</t>
  </si>
  <si>
    <t>človeški viri in organizacija</t>
  </si>
  <si>
    <t>finančne projekcije (projekcije bilance stanja, izkaza uspeha, izkaza denarnih tokov, izračun finančnih kazalcev, analiza občutljivosti...), njihovo pojasnilo in ključne predpostavke projekcij</t>
  </si>
  <si>
    <t>ocena tveganj in terminski načrt</t>
  </si>
  <si>
    <t>zaključni račun za preteklo leto, v kolikor je izdelan</t>
  </si>
  <si>
    <t>Izvršnica</t>
  </si>
  <si>
    <t>Čisti poslovni izid poslovnega leta</t>
  </si>
  <si>
    <t xml:space="preserve">Preneseni čisti poslovni izid  </t>
  </si>
  <si>
    <t>Tabela 34.  Prodaja po kupcih</t>
  </si>
  <si>
    <t>Tabela 37.  Dobavitelji</t>
  </si>
  <si>
    <t>Tabela 38.  Nabavni asortiman</t>
  </si>
  <si>
    <t xml:space="preserve">Projekcije naj odražajo celotno poslovanje družbe in naj vključujejo vse načrtovane naložbe (tabele 43), vire financiranja (tabele 44), vračanje tujih virov in rezultate oziroma učinke načrtovanih naložb. 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</si>
  <si>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43</t>
    </r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</si>
  <si>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</si>
  <si>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</si>
  <si>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</si>
  <si>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</si>
  <si>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</si>
  <si>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</si>
  <si>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Kratka predstavitev in zgodovina poslovanja vlagatelja</t>
  </si>
  <si>
    <t>Naziv kreditodajalca</t>
  </si>
  <si>
    <t>Oblika financiranja*</t>
  </si>
  <si>
    <t>Mesečna obveznost       (v tisoč EUR)</t>
  </si>
  <si>
    <t>* Dolgoročno posojilo, kratkoročno posojilo, finančni lizing, poslovni lizing, posojila lastnikov družbe</t>
  </si>
  <si>
    <t>** Hipoteka, zastava premičnin, menice, izvršnica, drugo</t>
  </si>
  <si>
    <t>Kratek opis naložbe</t>
  </si>
  <si>
    <t>Pričakovani okoljski in ekonomski učinki naložbe</t>
  </si>
  <si>
    <t>E.4.</t>
  </si>
  <si>
    <t>Navedite glavne ekonomske učinke naložbe, v primeru, da so učinki naložbe prihranki, jih opišite in v tabelah izkažite kot prihranke</t>
  </si>
  <si>
    <t>Vlagatelj mora obvezno predložiti dokument, iz katerega je razvidna doba vračila naložbe, oziroma izpolni Tabelo 49 in navede podatke o izračunanih kazalcih za naložbo.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</si>
  <si>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let:</t>
    </r>
  </si>
  <si>
    <r>
      <t xml:space="preserve">če vrednost zaprošenega kredita </t>
    </r>
    <r>
      <rPr>
        <b/>
        <sz val="14"/>
        <rFont val="Arial"/>
        <family val="2"/>
        <charset val="238"/>
      </rPr>
      <t>ne presega 500.000,00 EUR</t>
    </r>
    <r>
      <rPr>
        <sz val="14"/>
        <rFont val="Arial"/>
        <family val="2"/>
        <charset val="238"/>
      </rPr>
      <t xml:space="preserve"> vlagatelj izpolni poglavja od E.2.4.3 naprej in priloži zaključni račun za preteklo leto, v kolikor z njim razpolaga</t>
    </r>
  </si>
  <si>
    <r>
      <t xml:space="preserve">če vrednost zaprošenega kredita </t>
    </r>
    <r>
      <rPr>
        <b/>
        <sz val="14"/>
        <rFont val="Arial"/>
        <family val="2"/>
        <charset val="238"/>
      </rPr>
      <t>presega 500.000,00 EUR</t>
    </r>
    <r>
      <rPr>
        <sz val="14"/>
        <rFont val="Arial"/>
        <family val="2"/>
        <charset val="238"/>
      </rPr>
      <t xml:space="preserve"> vlagatelj priloži poslovni načrt oziroma investicijsko dokumentacijo z najmanj naslednjo vsebino:</t>
    </r>
  </si>
  <si>
    <t xml:space="preserve"> - Zemljišča</t>
  </si>
  <si>
    <t xml:space="preserve"> - Proizvodni objekti</t>
  </si>
  <si>
    <t xml:space="preserve"> - Ostali objekti</t>
  </si>
  <si>
    <t xml:space="preserve"> - Ostala oprema</t>
  </si>
  <si>
    <t xml:space="preserve"> - Proizvajalne naprave
   in stroji</t>
  </si>
  <si>
    <t>Dodatna kreditna sredstva (ustrezno označite):</t>
  </si>
  <si>
    <t xml:space="preserve">  ne koristimo </t>
  </si>
  <si>
    <t xml:space="preserve">  občasno, zaradi sezonskega značaja poslovanja</t>
  </si>
  <si>
    <t xml:space="preserve">  pogosto koriščenje, bodisi zaradi sezonskega značaja ali zaradi pomanjkanja obratnih sredstev</t>
  </si>
  <si>
    <t xml:space="preserve">  stalno koriščenje, pereče pomanjkanje obratnih sredstev</t>
  </si>
  <si>
    <t>Stanje na dan</t>
  </si>
  <si>
    <t>Stanje obveznosti
 (v tisoč EUR)</t>
  </si>
  <si>
    <t>SKUPAJ</t>
  </si>
  <si>
    <t>Tabela 26.  Računovodski izkazi</t>
  </si>
  <si>
    <t xml:space="preserve"> -   nezapadle</t>
  </si>
  <si>
    <t>Tabela 27.  Delitev bilančnega dobička  (v tisoč EUR)</t>
  </si>
  <si>
    <t>Tabela 29.  Skupni obseg izdanih in unovčenih zavarovanj  (v tisoč EUR)</t>
  </si>
  <si>
    <t xml:space="preserve">Vrsta zavarovanja** </t>
  </si>
  <si>
    <t>Tabela 31.  Kratkoročne obveznosti po stanju na dan 31.12.  (v tisoč EUR)</t>
  </si>
  <si>
    <t xml:space="preserve"> -   zapadle do 30 dni</t>
  </si>
  <si>
    <t xml:space="preserve"> -   zapadle od 30 do 90 dni</t>
  </si>
  <si>
    <t xml:space="preserve"> -   zapadle od 90 do 180 dni</t>
  </si>
  <si>
    <t xml:space="preserve"> -   zapadle od 180 dni do 1 leto</t>
  </si>
  <si>
    <t xml:space="preserve"> -   zapadle nad 1 leto</t>
  </si>
  <si>
    <t xml:space="preserve">  brez zamud, izjemoma do 30 dni</t>
  </si>
  <si>
    <t xml:space="preserve">  do 30 dni, izjemoma do 60 dni</t>
  </si>
  <si>
    <t xml:space="preserve">  do 60 dni, izjemoma do 90 dni</t>
  </si>
  <si>
    <t xml:space="preserve">  nad 90 dni</t>
  </si>
  <si>
    <t>Program / proizvod / storitev</t>
  </si>
  <si>
    <r>
      <t xml:space="preserve">Povpraševanje po proizvodih in storitvah na trgu  </t>
    </r>
    <r>
      <rPr>
        <sz val="14"/>
        <rFont val="Arial"/>
        <family val="2"/>
        <charset val="238"/>
      </rPr>
      <t>(ustrezno označite)</t>
    </r>
  </si>
  <si>
    <t xml:space="preserve">  raste</t>
  </si>
  <si>
    <t xml:space="preserve">  stagnira</t>
  </si>
  <si>
    <t xml:space="preserve">  pada</t>
  </si>
  <si>
    <t xml:space="preserve">  velika pogajalska moč kupcev (odvisnost od kupcev)</t>
  </si>
  <si>
    <t xml:space="preserve">  srednja pogajalska moč kupcev</t>
  </si>
  <si>
    <t xml:space="preserve">  veliko število malih kupcev (odvisnosti od enega kupca ni)</t>
  </si>
  <si>
    <t xml:space="preserve">  malo število velikih konkurentov</t>
  </si>
  <si>
    <t xml:space="preserve">  veliko število malih konkurentov</t>
  </si>
  <si>
    <r>
      <t xml:space="preserve">Ali najemate zunanje svetovalce?  </t>
    </r>
    <r>
      <rPr>
        <sz val="14"/>
        <rFont val="Arial"/>
        <family val="2"/>
        <charset val="238"/>
      </rPr>
      <t>(ustrezno označite)</t>
    </r>
  </si>
  <si>
    <r>
      <t xml:space="preserve">Za katero področje? </t>
    </r>
    <r>
      <rPr>
        <sz val="14"/>
        <rFont val="Arial"/>
        <family val="2"/>
        <charset val="238"/>
      </rPr>
      <t xml:space="preserve"> (ustrezno označite)</t>
    </r>
  </si>
  <si>
    <t xml:space="preserve">  računovodstvo</t>
  </si>
  <si>
    <t xml:space="preserve">  tehnično-tehnološko</t>
  </si>
  <si>
    <t xml:space="preserve">  trženje</t>
  </si>
  <si>
    <t xml:space="preserve">  informacijsko</t>
  </si>
  <si>
    <t xml:space="preserve">  drugo (navedite):</t>
  </si>
  <si>
    <t xml:space="preserve"> DA</t>
  </si>
  <si>
    <t xml:space="preserve"> NE</t>
  </si>
  <si>
    <t>A - prodaja        B - surovine        C - kadri        D - drugo</t>
  </si>
  <si>
    <r>
      <t>Vrednost</t>
    </r>
    <r>
      <rPr>
        <sz val="14"/>
        <rFont val="Arial"/>
        <family val="2"/>
        <charset val="238"/>
      </rPr>
      <t xml:space="preserve"> - vrednost naložb v letu</t>
    </r>
  </si>
  <si>
    <t xml:space="preserve">    </t>
  </si>
  <si>
    <r>
      <t xml:space="preserve">V kolikor boste priložili strategijo poslovanja za naslednjih 5 let in/ali investicijsko dokumentacijo, ki vključuje vsebino poglavja E.3. v celoti, tega poglavja </t>
    </r>
    <r>
      <rPr>
        <b/>
        <u/>
        <sz val="14"/>
        <rFont val="Arial"/>
        <family val="2"/>
        <charset val="238"/>
      </rPr>
      <t xml:space="preserve">ne izpolnjujete.  </t>
    </r>
  </si>
  <si>
    <t>Tabela 46.  Prodaja  (katera so vaša ciljna tržišča in kolikšen delež prodaje nameravate na njih doseči)</t>
  </si>
  <si>
    <t xml:space="preserve">  v letih </t>
  </si>
  <si>
    <t xml:space="preserve">  pri diskontnem faktorju </t>
  </si>
  <si>
    <t xml:space="preserve">  %</t>
  </si>
  <si>
    <t xml:space="preserve">1. Kratkoročne finančne naložbe, razen posojil  </t>
  </si>
  <si>
    <t xml:space="preserve">1. Kratkoročne poslovne obveznosti  
    do družb v skupini </t>
  </si>
  <si>
    <t>2. Kratkoročne poslovne obveznosti  
    do dobaviteljev</t>
  </si>
  <si>
    <t>1. Amortizacija neopredmetenih sredstev
    in opredmetenih osnovnih sredstev</t>
  </si>
  <si>
    <t>1. Kratkoročne poslovne obveznosti
    do dobaviteljev</t>
  </si>
  <si>
    <t xml:space="preserve"> - od tega odhodki za obresti prejetih posojil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</si>
  <si>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</si>
  <si>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 xml:space="preserve">2. Dolgoročne finančne obveznosti do bank </t>
  </si>
  <si>
    <t xml:space="preserve">1. kratkoročne poslovne terjatve do kupcev
 </t>
  </si>
  <si>
    <t>Najpomembnejšo omejitev za doseganje večje izkoriščenosti zmogljivosti označite s črkami:</t>
  </si>
  <si>
    <t>Skupaj odhodki (brez amortizacije)</t>
  </si>
  <si>
    <t>Letni promet
(v tisoč EUR)</t>
  </si>
  <si>
    <t>Delež v prodaji 
(v %)</t>
  </si>
  <si>
    <t>Plačilni roki (v dneh)</t>
  </si>
  <si>
    <t xml:space="preserve">Poslovne obveznosti </t>
  </si>
  <si>
    <t>Delež v stroških 
(v %)</t>
  </si>
  <si>
    <r>
      <t>Amort.</t>
    </r>
    <r>
      <rPr>
        <sz val="14"/>
        <rFont val="Arial"/>
        <family val="2"/>
        <charset val="238"/>
      </rPr>
      <t xml:space="preserve"> - vrednost amortizacije v letu</t>
    </r>
  </si>
  <si>
    <t>Amort.</t>
  </si>
  <si>
    <t>Subvencije, dotacije ...</t>
  </si>
  <si>
    <t>Drugo: __________________________</t>
  </si>
  <si>
    <t>Ali je družba zavezana za revizijo in kakšno je bilo revizorjevo mnenje? Ustrezno označite!</t>
  </si>
  <si>
    <t>Največji dobavitelji</t>
  </si>
  <si>
    <r>
      <t>Zn.</t>
    </r>
    <r>
      <rPr>
        <sz val="14"/>
        <rFont val="Arial"/>
        <family val="2"/>
        <charset val="238"/>
      </rPr>
      <t xml:space="preserve"> - značaj naložb (polje označi s črko): </t>
    </r>
  </si>
  <si>
    <t>Zn.</t>
  </si>
  <si>
    <t>(izpolnijo tudi podjetja, ki opravljajo storitvene dejavnosti)</t>
  </si>
  <si>
    <t>Obrestna mera      (% letno)</t>
  </si>
  <si>
    <t>SKUPAJ*</t>
  </si>
  <si>
    <t>Sedanji delež v skupni prodaji  (v %)</t>
  </si>
  <si>
    <t>Načrtovani delež v skupni prodaji  (v %)</t>
  </si>
  <si>
    <r>
      <t xml:space="preserve">Zamude pri plačevanju obveznosti do dobaviteljev:  </t>
    </r>
    <r>
      <rPr>
        <sz val="14"/>
        <rFont val="Arial"/>
        <family val="2"/>
        <charset val="238"/>
      </rPr>
      <t>(ustrezno označite)</t>
    </r>
  </si>
  <si>
    <t xml:space="preserve">V kolikor boste priložili poslovni načrt in/ali investicijsko dokumentacijo, ki vključuje vsebino poglavja E.4. v celoti, tega poglavja ne izpolnjujete.  </t>
  </si>
  <si>
    <t>1. Finančni odhodki iz oslabitve in odpisov
    finančnih naložb</t>
  </si>
  <si>
    <t>1. Čisti prihodki od prodaje na domačem trgu</t>
  </si>
  <si>
    <t>2. Čisti prihodki od prodaje na trgu EU</t>
  </si>
  <si>
    <t>3. Čisti prihodki od prodaje na trgu izven EU</t>
  </si>
  <si>
    <t>1. Nabavna vrednost prodanega blaga in  
    materiala</t>
  </si>
  <si>
    <t>2. Stroški porabljenega materiala</t>
  </si>
  <si>
    <t>3. Stroški storitev</t>
  </si>
  <si>
    <t>2. Finančni odhodki iz finančnih obveznosti</t>
  </si>
  <si>
    <t>3. Finančni odhodki iz poslovnih obveznosti</t>
  </si>
  <si>
    <t>1. Kratkoročne finančne naložbe, razen 
    posojil</t>
  </si>
  <si>
    <t>KONTROLA (Aktiva = Pasiva)</t>
  </si>
  <si>
    <t>VII.</t>
  </si>
  <si>
    <t>Stanje zapadlih neplačanih obveznosti iz financiranja</t>
  </si>
  <si>
    <t>Stanje vseh obveznosti iz financiranja (vključno z zapadlimi)</t>
  </si>
  <si>
    <t>Leta najema in     doba odplačila</t>
  </si>
  <si>
    <t>samostojni podjetniki in fizične osebe z dejavnostjo (tabeli 53 in 54).</t>
  </si>
  <si>
    <t>podjetja in druge pravne osebe, zadruge, društva  (tabele 50, 51 in 52) in</t>
  </si>
  <si>
    <t xml:space="preserve">Kosmati donos od poslovanja                         </t>
  </si>
  <si>
    <t>Povprečno število zaposlenih na podlagi delovnih ur v obračunskem obdobju</t>
  </si>
  <si>
    <t xml:space="preserve">Kapital </t>
  </si>
  <si>
    <t xml:space="preserve">Rezervacije </t>
  </si>
  <si>
    <t>Aktiva</t>
  </si>
  <si>
    <t>Pasiva</t>
  </si>
  <si>
    <t>Poslovni odhodki</t>
  </si>
  <si>
    <t>Poslovni izid iz poslovanja</t>
  </si>
  <si>
    <t xml:space="preserve">od tega finančni odhodki za obresti, upoštevani že v 2. in 3. </t>
  </si>
  <si>
    <t>Poslovni izid</t>
  </si>
  <si>
    <t>Davek iz dobička</t>
  </si>
  <si>
    <t>Odloženi davki</t>
  </si>
  <si>
    <t xml:space="preserve">Čisti poslovni izid poslovnega leta </t>
  </si>
  <si>
    <r>
      <t>Tabela 53.  Projekcija bilance stanja</t>
    </r>
    <r>
      <rPr>
        <b/>
        <sz val="14"/>
        <rFont val="Arial"/>
        <family val="2"/>
        <charset val="238"/>
      </rPr>
      <t xml:space="preserve"> </t>
    </r>
    <r>
      <rPr>
        <b/>
        <sz val="18"/>
        <rFont val="Arial"/>
        <family val="2"/>
        <charset val="238"/>
      </rPr>
      <t>za samostojnega podjetnika</t>
    </r>
    <r>
      <rPr>
        <sz val="14"/>
        <rFont val="Arial"/>
        <family val="2"/>
        <charset val="238"/>
      </rPr>
      <t xml:space="preserve">  (v tisoč EUR)</t>
    </r>
  </si>
  <si>
    <t xml:space="preserve">13. </t>
  </si>
  <si>
    <t>Poslovni izid obračunskega obdobja (podjetnikov dohodek/negativni poslovni izid)</t>
  </si>
  <si>
    <t xml:space="preserve">A - popolna        B - velika        C - srednja        D - majhna        E - neodvisnost </t>
  </si>
  <si>
    <t xml:space="preserve">1. Dolgoročne finančne obveznosti do družb v skupini </t>
  </si>
  <si>
    <t>od tega subvencije, donacije ...                                                       (za pridobitev osnovnih sredstev)</t>
  </si>
  <si>
    <t>2. prevrednotovalni poslovni odhodki pri neopredmetenih sredstvih in opredemetenih osnovnih sredstvih</t>
  </si>
  <si>
    <t>2. drugi stroški dela /vključno z ..</t>
  </si>
  <si>
    <t>Revalorizacijske rezerve</t>
  </si>
  <si>
    <t>Presežek iz prevrednotenja (rezerve zaradi vrednotenja po pošteni vrednosti)</t>
  </si>
  <si>
    <t>1. Kratkoročne finančne obveznosti
    do družb v skupini</t>
  </si>
  <si>
    <t>Dolgoročne pasivne časovne razmejitve (subvencije, donacije ...  za pridobitev osnovnih sredstev)</t>
  </si>
  <si>
    <t>Zunajbilančne obveznosti</t>
  </si>
  <si>
    <t>Zunajbilančna sredstva</t>
  </si>
  <si>
    <t>Č</t>
  </si>
  <si>
    <t>B./C.</t>
  </si>
  <si>
    <t>Višina obveznosti iz leasinga, ki računovodsko niso evidentirane  (v tisoč EUR)</t>
  </si>
  <si>
    <t>Višina tožb proti družbi, ki računovodsko niso evidentirane  (v tisoč EUR)</t>
  </si>
  <si>
    <t xml:space="preserve">Tabela 30.  Finančne obveznosti </t>
  </si>
  <si>
    <t>Nadaljevanje tabele 48.  (v tisoč EUR)</t>
  </si>
  <si>
    <t>Nadaljevanje tabele 49.  (v tisoč EUR)</t>
  </si>
  <si>
    <t>Navedite finančne obveznosti do bank, leasing hiš in drugih kreditodajalcev ter pogoje-obrestne mere za prejeta kratkoročna in dolgoročna posojila na zadnji dan preteklega meseca glede na mesec oddaje vloge</t>
  </si>
  <si>
    <t>2) vlagatelje, ki bodo kredit v celoti zavarovali z zavarovanjem z nizkim kreditnim tveganjem (opredeljenim v prilogi »Elementi presoje kreditne sposobnosti vlagatelja in ustreznosti zavarovanja«)enim ali več izmed spodaj navedenih zavarovanj:</t>
  </si>
  <si>
    <r>
      <t xml:space="preserve">Za </t>
    </r>
    <r>
      <rPr>
        <b/>
        <u/>
        <sz val="14"/>
        <rFont val="Arial"/>
        <family val="2"/>
        <charset val="238"/>
      </rPr>
      <t xml:space="preserve">pretekla 3 leta </t>
    </r>
    <r>
      <rPr>
        <b/>
        <sz val="14"/>
        <rFont val="Arial"/>
        <family val="2"/>
        <charset val="238"/>
      </rPr>
      <t>(oziroma za celotno obdobje poslovanja, če je krajše od treh let)</t>
    </r>
    <r>
      <rPr>
        <b/>
        <u/>
        <sz val="14"/>
        <rFont val="Arial"/>
        <family val="2"/>
        <charset val="238"/>
      </rPr>
      <t xml:space="preserve"> priložite letna poročila oziroma kopije računovodskih izkazov</t>
    </r>
    <r>
      <rPr>
        <b/>
        <sz val="14"/>
        <rFont val="Arial"/>
        <family val="2"/>
        <charset val="238"/>
      </rPr>
      <t>, oddanih na AJPES, potrjenih s strani odgovornih oseb vlagatelja in s priloženim potrdilom o oddaji letnega poročila s strani AJPES-a.</t>
    </r>
  </si>
  <si>
    <r>
      <t>Kreditna sposobnost vlagatelja se presoja za</t>
    </r>
    <r>
      <rPr>
        <b/>
        <sz val="14"/>
        <rFont val="Arial"/>
        <family val="2"/>
        <charset val="238"/>
      </rPr>
      <t xml:space="preserve"> vlagatelje, ki bodo vračilo kredita zavarovali z drugimi instrumenti zavarovanja in že imajo izdelane računovodske izkaze za pretekla leta.</t>
    </r>
  </si>
  <si>
    <r>
      <rPr>
        <b/>
        <u/>
        <sz val="14"/>
        <rFont val="Arial"/>
        <family val="2"/>
        <charset val="238"/>
      </rPr>
      <t>Za novo ustanovljene vlagatelje in vlagatelje, ki še ne opravljajo osnovne dejavnosti</t>
    </r>
    <r>
      <rPr>
        <b/>
        <sz val="14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se kreditna sposobnost presoja na podlagi posredovanih podatkov, in sicer:</t>
    </r>
  </si>
  <si>
    <t>Obseg danih posojil lastnikom družbe  (v tisoč EUR)</t>
  </si>
  <si>
    <t>Obseg danih posojil vodstvu družbe  (v tisoč EUR)</t>
  </si>
  <si>
    <t>Obveznosti iz poslovanja                 (v tisoč EUR)</t>
  </si>
  <si>
    <t>od tega zapadlih obveznosti                         (v tisoč EUR)</t>
  </si>
  <si>
    <t>Dolžnik</t>
  </si>
  <si>
    <t>Znesek                            (v tisoč EUR)</t>
  </si>
  <si>
    <t>od tega zapadlih terjatev                                           (v tisoč EUR)</t>
  </si>
  <si>
    <t>znesek                                 (v tisoč) EUR</t>
  </si>
  <si>
    <t xml:space="preserve">Navedite pomembnejše dogodke v zadnjih dveh letih in njihov vpliv na poslovanje družbe </t>
  </si>
  <si>
    <t>Nadaljevanje tabele 50.  (v tisoč EUR)</t>
  </si>
  <si>
    <t>Poslovna skrivnost - podatki s prilogami</t>
  </si>
  <si>
    <t xml:space="preserve">Ali je predlog za delitev bilančnega dobička za leto 2023 že potrjen na skupščini? </t>
  </si>
  <si>
    <r>
      <rPr>
        <b/>
        <sz val="14"/>
        <rFont val="Arial"/>
        <family val="2"/>
        <charset val="238"/>
      </rPr>
      <t xml:space="preserve">Navedite podatke o opredmetenih osnovnih sredstvih na dan 31.12.2023 skladno s spodnjo tabelo </t>
    </r>
    <r>
      <rPr>
        <sz val="14"/>
        <rFont val="Arial"/>
        <family val="2"/>
        <charset val="238"/>
      </rPr>
      <t>(vključuje naj tako aktivirane postavke osnovnih sredstev kot tudi osnovna sredstva v pripravi)</t>
    </r>
  </si>
  <si>
    <t>Tabela 28.  Opredmetena osnovna sredstva na dan 31.12.2023  (v tisoč EUR)</t>
  </si>
  <si>
    <t>Navedite vrednost izvenbilančnih obveznosti ter njihovo vsebino po stanju 31.12.2023 (po vrstah jamstev, z navedbo morebitnih stvarnih jamstev). Izpolnijo samo podjetja.</t>
  </si>
  <si>
    <t>Tabela 33.  Proizvodni programi / storitve in prodaja v letu 2023</t>
  </si>
  <si>
    <t xml:space="preserve">  nekaj velikih in nekaj malih konkurentov</t>
  </si>
  <si>
    <t>Letni promet 2023
(v tisoč EUR)</t>
  </si>
  <si>
    <t xml:space="preserve">Tabela 39.  Število in projekcija števila zaposlenih konec vsakega leta </t>
  </si>
  <si>
    <t xml:space="preserve">Projekcije naj bodo v tisoč EUR in v stalnih cenah na dan 31.12.2023 in naj bodo podane v obliki, kot je predvidena v tabelah ali na predpisanih obrazcih. V kolikor boste priložili poslovni načrt in/ali investicijsko dokumentacijo, ki vključuje vsebino poglavja E.5. v celoti, tega poglavja ne izpolnjujete.  </t>
  </si>
  <si>
    <r>
      <t xml:space="preserve">V spodnjo tabelo vpišite vire financiranja za </t>
    </r>
    <r>
      <rPr>
        <b/>
        <u/>
        <sz val="14"/>
        <rFont val="Arial"/>
        <family val="2"/>
        <charset val="238"/>
      </rPr>
      <t>vse načrtovane naložbe, vključno z naložbo</t>
    </r>
    <r>
      <rPr>
        <b/>
        <sz val="14"/>
        <rFont val="Arial"/>
        <family val="2"/>
        <charset val="238"/>
      </rPr>
      <t xml:space="preserve">, za katero je dana vloga za kredit. </t>
    </r>
  </si>
  <si>
    <t>Tabela 32.  Največji upniki na zadnji dan preteklega meseca glede na mesec oddaje vloge:</t>
  </si>
  <si>
    <t>Tabela 35.  Največji dolžniki na zadnji dan preteklega meseca glede na mesec oddaje vloge:</t>
  </si>
  <si>
    <t>Tabela 36.  Stanje poslovnih terjatev na zadnji dan preteklega meseca glede na mesec oddaje vloge:</t>
  </si>
  <si>
    <t>Tabela 40.  Izobrazbena struktura vodstva</t>
  </si>
  <si>
    <t>Tabela 41.  Izkoriščenost zmogljivosti v odstotku od maksimalne tehnične zmogljivosti</t>
  </si>
  <si>
    <t>Tabela 42.  Izvedene naložbe  (v tisoč EUR)</t>
  </si>
  <si>
    <t>Tabela 43.  Načrtovane naložbe  (v tisoč EUR)</t>
  </si>
  <si>
    <t>Tabela 44.  Viri financiranja  (v tisoč EUR)</t>
  </si>
  <si>
    <t>Tabela 45.  Viri financiranja</t>
  </si>
  <si>
    <t>Tabela 47.  Načrtovane nove zaposlitve zaradi naložbe</t>
  </si>
  <si>
    <r>
      <t xml:space="preserve">Tabela 48.  Izkaz poslovnega izida </t>
    </r>
    <r>
      <rPr>
        <b/>
        <sz val="17"/>
        <rFont val="Arial"/>
        <family val="2"/>
        <charset val="238"/>
      </rPr>
      <t>za naložbo</t>
    </r>
    <r>
      <rPr>
        <sz val="14"/>
        <rFont val="Arial"/>
        <family val="2"/>
        <charset val="238"/>
      </rPr>
      <t xml:space="preserve">  (v tisoč EUR)</t>
    </r>
  </si>
  <si>
    <r>
      <t xml:space="preserve">Tabela 49.  Finančni tok </t>
    </r>
    <r>
      <rPr>
        <b/>
        <sz val="17"/>
        <rFont val="Arial"/>
        <family val="2"/>
        <charset val="238"/>
      </rPr>
      <t>za naložbo</t>
    </r>
    <r>
      <rPr>
        <sz val="14"/>
        <rFont val="Arial"/>
        <family val="2"/>
        <charset val="238"/>
      </rPr>
      <t xml:space="preserve">  (v tisoč EUR)</t>
    </r>
  </si>
  <si>
    <t xml:space="preserve">V kolikor imate izdelano strategijo poslovanja za prihodnja leta, jo prosimo priložite. </t>
  </si>
  <si>
    <r>
      <t xml:space="preserve">Tabela 50.  Projekcija bilance stanja </t>
    </r>
    <r>
      <rPr>
        <b/>
        <sz val="18"/>
        <rFont val="Arial"/>
        <family val="2"/>
        <charset val="238"/>
      </rPr>
      <t xml:space="preserve">za podjetje </t>
    </r>
    <r>
      <rPr>
        <sz val="14"/>
        <rFont val="Arial"/>
        <family val="2"/>
        <charset val="238"/>
      </rPr>
      <t xml:space="preserve"> (v tisoč EUR)</t>
    </r>
  </si>
  <si>
    <r>
      <t xml:space="preserve">Tabela 51.  Projekcija izkaza poslovnega izida </t>
    </r>
    <r>
      <rPr>
        <b/>
        <sz val="18"/>
        <rFont val="Arial"/>
        <family val="2"/>
        <charset val="238"/>
      </rPr>
      <t>za podjetje</t>
    </r>
    <r>
      <rPr>
        <sz val="14"/>
        <rFont val="Arial"/>
        <family val="2"/>
        <charset val="238"/>
      </rPr>
      <t xml:space="preserve">  (v tisoč EUR)</t>
    </r>
  </si>
  <si>
    <r>
      <t xml:space="preserve">Tabela  52. Projekcija delitve bilančnega dobička </t>
    </r>
    <r>
      <rPr>
        <b/>
        <sz val="18"/>
        <rFont val="Arial"/>
        <family val="2"/>
        <charset val="238"/>
      </rPr>
      <t>za podjetje</t>
    </r>
    <r>
      <rPr>
        <sz val="14"/>
        <rFont val="Arial"/>
        <family val="2"/>
        <charset val="238"/>
      </rPr>
      <t xml:space="preserve">  (v tisoč EUR)</t>
    </r>
  </si>
  <si>
    <r>
      <t>Tabela 54.  Projekcija izkaza poslovnega izida</t>
    </r>
    <r>
      <rPr>
        <b/>
        <sz val="18"/>
        <rFont val="Arial"/>
        <family val="2"/>
        <charset val="238"/>
      </rPr>
      <t xml:space="preserve"> za samostojnega podjetnika</t>
    </r>
    <r>
      <rPr>
        <sz val="14"/>
        <rFont val="Arial"/>
        <family val="2"/>
        <charset val="238"/>
      </rPr>
      <t xml:space="preserve">  (v tisoč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</si>
</sst>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\ _€_-;\-* #,##0\ _€_-;_-* &quot;-&quot;??\ _€_-;_-@_-"/>
    <numFmt numFmtId="167" formatCode="#,##0\ _€"/>
    <numFmt numFmtId="168" formatCode="_-* #,##0\ _€_-;\-* #,##0\ _€_-;_-* &quot;-&quot;?\ _€_-;_-@_-"/>
    <numFmt numFmtId="169" formatCode="#,##0_ ;\-#,##0\ 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20"/>
      <name val="Arial"/>
      <family val="2"/>
      <charset val="238"/>
    </font>
    <font>
      <sz val="13"/>
      <color indexed="12"/>
      <name val="Arial"/>
      <family val="2"/>
      <charset val="238"/>
    </font>
    <font>
      <b/>
      <sz val="15"/>
      <name val="Arial"/>
      <family val="2"/>
      <charset val="238"/>
    </font>
    <font>
      <b/>
      <sz val="17"/>
      <name val="Arial"/>
      <family val="2"/>
      <charset val="238"/>
    </font>
    <font>
      <sz val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20" fillId="0" borderId="0" applyFont="0" applyFill="0" applyBorder="0" applyAlignment="0" applyProtection="0"/>
  </cellStyleXfs>
  <cellXfs count="932">
    <xf numFmtId="0" fontId="0" fillId="0" borderId="0" xfId="0"/>
    <xf numFmtId="0" fontId="3" fillId="0" borderId="0" xfId="0" applyFont="1"/>
    <xf numFmtId="0" fontId="5" fillId="0" borderId="0" xfId="0" applyFont="1"/>
    <xf numFmtId="0" fontId="3" fillId="2" borderId="0" xfId="0" applyFont="1" applyFill="1"/>
    <xf numFmtId="0" fontId="5" fillId="2" borderId="0" xfId="0" applyFont="1" applyFill="1"/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41" fontId="5" fillId="0" borderId="0" xfId="0" applyNumberFormat="1" applyFont="1" applyAlignment="1">
      <alignment horizontal="right" vertical="center"/>
    </xf>
    <xf numFmtId="0" fontId="9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/>
    </xf>
    <xf numFmtId="0" fontId="5" fillId="2" borderId="0" xfId="0" quotePrefix="1" applyFont="1" applyFill="1" applyAlignment="1">
      <alignment vertical="top" wrapText="1"/>
    </xf>
    <xf numFmtId="0" fontId="6" fillId="2" borderId="0" xfId="0" applyFont="1" applyFill="1"/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justify" vertical="top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13" fillId="2" borderId="0" xfId="0" applyFont="1" applyFill="1"/>
    <xf numFmtId="0" fontId="7" fillId="2" borderId="0" xfId="0" applyFont="1" applyFill="1" applyAlignment="1">
      <alignment horizontal="left"/>
    </xf>
    <xf numFmtId="43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43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6" fillId="2" borderId="0" xfId="0" applyFont="1" applyFill="1" applyAlignment="1">
      <alignment horizontal="center" vertical="center"/>
    </xf>
    <xf numFmtId="41" fontId="5" fillId="2" borderId="0" xfId="0" applyNumberFormat="1" applyFont="1" applyFill="1" applyAlignment="1">
      <alignment horizontal="right" vertical="center"/>
    </xf>
    <xf numFmtId="0" fontId="16" fillId="2" borderId="0" xfId="0" applyFont="1" applyFill="1"/>
    <xf numFmtId="0" fontId="16" fillId="0" borderId="0" xfId="0" applyFo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17" fillId="2" borderId="0" xfId="0" applyFont="1" applyFill="1"/>
    <xf numFmtId="0" fontId="17" fillId="0" borderId="0" xfId="0" applyFont="1"/>
    <xf numFmtId="0" fontId="17" fillId="4" borderId="0" xfId="0" applyFont="1" applyFill="1"/>
    <xf numFmtId="0" fontId="5" fillId="3" borderId="0" xfId="0" applyFont="1" applyFill="1" applyAlignment="1">
      <alignment vertical="top" wrapText="1"/>
    </xf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4" fillId="2" borderId="0" xfId="0" applyFont="1" applyFill="1"/>
    <xf numFmtId="0" fontId="5" fillId="0" borderId="0" xfId="0" applyFont="1" applyAlignment="1">
      <alignment wrapText="1"/>
    </xf>
    <xf numFmtId="0" fontId="6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2" fillId="2" borderId="0" xfId="0" applyFont="1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justify" vertical="center"/>
    </xf>
    <xf numFmtId="0" fontId="7" fillId="5" borderId="0" xfId="0" applyFont="1" applyFill="1"/>
    <xf numFmtId="0" fontId="5" fillId="5" borderId="0" xfId="0" applyFont="1" applyFill="1"/>
    <xf numFmtId="49" fontId="5" fillId="4" borderId="0" xfId="0" applyNumberFormat="1" applyFont="1" applyFill="1" applyAlignment="1">
      <alignment vertical="top" wrapText="1"/>
    </xf>
    <xf numFmtId="0" fontId="19" fillId="2" borderId="0" xfId="0" applyFont="1" applyFill="1"/>
    <xf numFmtId="0" fontId="10" fillId="2" borderId="0" xfId="0" applyFont="1" applyFill="1"/>
    <xf numFmtId="0" fontId="10" fillId="0" borderId="0" xfId="0" applyFont="1"/>
    <xf numFmtId="0" fontId="5" fillId="0" borderId="0" xfId="0" applyFont="1"/>
    <xf numFmtId="0" fontId="19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6" fillId="0" borderId="0" xfId="0" applyFont="1"/>
    <xf numFmtId="0" fontId="5" fillId="2" borderId="0" xfId="0" applyFont="1" applyFill="1" applyAlignment="1">
      <alignment vertical="top" wrapText="1"/>
    </xf>
    <xf numFmtId="0" fontId="5" fillId="0" borderId="0" xfId="0" applyFont="1"/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2" borderId="0" xfId="0" applyFont="1" applyFill="1" applyAlignment="1"/>
    <xf numFmtId="0" fontId="19" fillId="0" borderId="9" xfId="0" applyFont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Alignment="1"/>
    <xf numFmtId="0" fontId="19" fillId="4" borderId="0" xfId="0" applyFont="1" applyFill="1" applyBorder="1" applyAlignment="1">
      <alignment vertical="center"/>
    </xf>
    <xf numFmtId="0" fontId="2" fillId="4" borderId="0" xfId="0" applyFont="1" applyFill="1" applyBorder="1"/>
    <xf numFmtId="43" fontId="2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6" fillId="2" borderId="0" xfId="0" applyFont="1" applyFill="1"/>
    <xf numFmtId="0" fontId="10" fillId="0" borderId="4" xfId="0" applyFont="1" applyBorder="1" applyAlignment="1">
      <alignment horizontal="center" vertical="center"/>
    </xf>
    <xf numFmtId="0" fontId="5" fillId="4" borderId="0" xfId="0" applyFont="1" applyFill="1"/>
    <xf numFmtId="0" fontId="5" fillId="0" borderId="0" xfId="0" applyFont="1"/>
    <xf numFmtId="0" fontId="7" fillId="5" borderId="0" xfId="0" applyFont="1" applyFill="1"/>
    <xf numFmtId="0" fontId="5" fillId="0" borderId="0" xfId="0" applyFont="1"/>
    <xf numFmtId="0" fontId="5" fillId="2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166" fontId="10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166" fontId="19" fillId="4" borderId="0" xfId="0" applyNumberFormat="1" applyFont="1" applyFill="1" applyBorder="1" applyAlignment="1">
      <alignment horizontal="left" vertical="center"/>
    </xf>
    <xf numFmtId="166" fontId="19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166" fontId="10" fillId="4" borderId="0" xfId="0" applyNumberFormat="1" applyFont="1" applyFill="1" applyBorder="1" applyAlignment="1">
      <alignment horizontal="left" vertical="center"/>
    </xf>
    <xf numFmtId="9" fontId="10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0" fontId="5" fillId="0" borderId="0" xfId="0" applyFont="1"/>
    <xf numFmtId="0" fontId="6" fillId="2" borderId="0" xfId="0" applyFont="1" applyFill="1" applyAlignment="1">
      <alignment vertical="top"/>
    </xf>
    <xf numFmtId="0" fontId="5" fillId="0" borderId="0" xfId="0" applyFont="1"/>
    <xf numFmtId="0" fontId="5" fillId="4" borderId="0" xfId="0" applyFont="1" applyFill="1"/>
    <xf numFmtId="0" fontId="5" fillId="0" borderId="0" xfId="0" applyFont="1" applyFill="1"/>
    <xf numFmtId="0" fontId="5" fillId="0" borderId="0" xfId="0" applyFont="1"/>
    <xf numFmtId="0" fontId="19" fillId="6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9" fillId="5" borderId="1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/>
    <xf numFmtId="0" fontId="10" fillId="0" borderId="11" xfId="0" applyFont="1" applyBorder="1"/>
    <xf numFmtId="0" fontId="19" fillId="5" borderId="12" xfId="0" applyFont="1" applyFill="1" applyBorder="1"/>
    <xf numFmtId="0" fontId="5" fillId="0" borderId="0" xfId="0" applyFont="1"/>
    <xf numFmtId="0" fontId="5" fillId="0" borderId="0" xfId="0" applyFont="1"/>
    <xf numFmtId="0" fontId="5" fillId="2" borderId="0" xfId="0" applyFont="1" applyFill="1" applyAlignment="1">
      <alignment vertical="center"/>
    </xf>
    <xf numFmtId="0" fontId="5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19" fillId="6" borderId="12" xfId="0" applyFont="1" applyFill="1" applyBorder="1" applyAlignment="1">
      <alignment horizontal="center" vertical="center"/>
    </xf>
    <xf numFmtId="0" fontId="5" fillId="0" borderId="64" xfId="0" applyFont="1" applyFill="1" applyBorder="1"/>
    <xf numFmtId="0" fontId="5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15" xfId="0" applyFont="1" applyFill="1" applyBorder="1" applyAlignment="1">
      <alignment horizontal="left" vertical="top"/>
    </xf>
    <xf numFmtId="0" fontId="6" fillId="0" borderId="0" xfId="0" applyFont="1"/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/>
    <xf numFmtId="0" fontId="5" fillId="0" borderId="0" xfId="0" applyFont="1"/>
    <xf numFmtId="0" fontId="5" fillId="4" borderId="0" xfId="0" applyFont="1" applyFill="1"/>
    <xf numFmtId="0" fontId="2" fillId="0" borderId="0" xfId="0" applyFont="1" applyFill="1" applyBorder="1"/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horizontal="justify" vertical="top" wrapText="1"/>
    </xf>
    <xf numFmtId="0" fontId="14" fillId="4" borderId="0" xfId="0" applyFont="1" applyFill="1"/>
    <xf numFmtId="0" fontId="5" fillId="4" borderId="0" xfId="0" applyFont="1" applyFill="1" applyAlignment="1">
      <alignment vertical="top"/>
    </xf>
    <xf numFmtId="0" fontId="14" fillId="4" borderId="0" xfId="0" applyFont="1" applyFill="1" applyAlignment="1">
      <alignment vertical="top"/>
    </xf>
    <xf numFmtId="0" fontId="24" fillId="2" borderId="0" xfId="0" applyFont="1" applyFill="1"/>
    <xf numFmtId="0" fontId="24" fillId="0" borderId="0" xfId="0" applyFont="1"/>
    <xf numFmtId="0" fontId="24" fillId="2" borderId="0" xfId="0" applyFont="1" applyFill="1" applyAlignment="1" applyProtection="1">
      <alignment horizontal="center"/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10" fillId="3" borderId="49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vertical="center"/>
    </xf>
    <xf numFmtId="0" fontId="26" fillId="6" borderId="0" xfId="0" applyFont="1" applyFill="1" applyAlignment="1">
      <alignment vertical="center"/>
    </xf>
    <xf numFmtId="0" fontId="18" fillId="2" borderId="0" xfId="0" applyFont="1" applyFill="1" applyAlignment="1"/>
    <xf numFmtId="0" fontId="5" fillId="0" borderId="0" xfId="0" applyFont="1"/>
    <xf numFmtId="0" fontId="10" fillId="0" borderId="4" xfId="0" applyFont="1" applyBorder="1" applyAlignment="1">
      <alignment vertical="center" wrapText="1"/>
    </xf>
    <xf numFmtId="41" fontId="10" fillId="3" borderId="6" xfId="0" applyNumberFormat="1" applyFont="1" applyFill="1" applyBorder="1" applyAlignment="1" applyProtection="1">
      <alignment vertical="center"/>
      <protection locked="0"/>
    </xf>
    <xf numFmtId="41" fontId="10" fillId="3" borderId="7" xfId="0" applyNumberFormat="1" applyFont="1" applyFill="1" applyBorder="1" applyAlignment="1" applyProtection="1">
      <alignment vertical="center"/>
      <protection locked="0"/>
    </xf>
    <xf numFmtId="41" fontId="10" fillId="3" borderId="16" xfId="0" applyNumberFormat="1" applyFont="1" applyFill="1" applyBorder="1" applyAlignment="1" applyProtection="1">
      <alignment vertical="center"/>
      <protection locked="0"/>
    </xf>
    <xf numFmtId="41" fontId="10" fillId="3" borderId="17" xfId="0" applyNumberFormat="1" applyFont="1" applyFill="1" applyBorder="1" applyAlignment="1" applyProtection="1">
      <alignment vertical="center"/>
      <protection locked="0"/>
    </xf>
    <xf numFmtId="41" fontId="10" fillId="3" borderId="18" xfId="0" applyNumberFormat="1" applyFont="1" applyFill="1" applyBorder="1" applyAlignment="1" applyProtection="1">
      <alignment vertical="center"/>
      <protection locked="0"/>
    </xf>
    <xf numFmtId="41" fontId="10" fillId="6" borderId="7" xfId="0" applyNumberFormat="1" applyFont="1" applyFill="1" applyBorder="1" applyAlignment="1">
      <alignment vertical="center"/>
    </xf>
    <xf numFmtId="41" fontId="10" fillId="6" borderId="16" xfId="0" applyNumberFormat="1" applyFont="1" applyFill="1" applyBorder="1" applyAlignment="1">
      <alignment vertical="center"/>
    </xf>
    <xf numFmtId="41" fontId="10" fillId="6" borderId="18" xfId="0" applyNumberFormat="1" applyFont="1" applyFill="1" applyBorder="1" applyAlignment="1">
      <alignment vertical="center"/>
    </xf>
    <xf numFmtId="41" fontId="10" fillId="6" borderId="6" xfId="0" applyNumberFormat="1" applyFont="1" applyFill="1" applyBorder="1" applyAlignment="1">
      <alignment vertical="center"/>
    </xf>
    <xf numFmtId="41" fontId="10" fillId="6" borderId="45" xfId="0" applyNumberFormat="1" applyFont="1" applyFill="1" applyBorder="1" applyAlignment="1">
      <alignment vertical="center"/>
    </xf>
    <xf numFmtId="41" fontId="19" fillId="6" borderId="5" xfId="0" applyNumberFormat="1" applyFont="1" applyFill="1" applyBorder="1" applyAlignment="1">
      <alignment vertical="center"/>
    </xf>
    <xf numFmtId="0" fontId="24" fillId="2" borderId="0" xfId="0" applyFont="1" applyFill="1" applyAlignment="1">
      <alignment horizontal="left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166" fontId="10" fillId="3" borderId="6" xfId="0" applyNumberFormat="1" applyFont="1" applyFill="1" applyBorder="1" applyAlignment="1" applyProtection="1">
      <alignment horizontal="center" vertical="center"/>
      <protection locked="0"/>
    </xf>
    <xf numFmtId="41" fontId="19" fillId="6" borderId="41" xfId="0" applyNumberFormat="1" applyFont="1" applyFill="1" applyBorder="1" applyAlignment="1">
      <alignment vertical="center"/>
    </xf>
    <xf numFmtId="41" fontId="19" fillId="6" borderId="42" xfId="0" applyNumberFormat="1" applyFont="1" applyFill="1" applyBorder="1" applyAlignment="1">
      <alignment vertical="center"/>
    </xf>
    <xf numFmtId="41" fontId="19" fillId="6" borderId="50" xfId="0" applyNumberFormat="1" applyFont="1" applyFill="1" applyBorder="1" applyAlignment="1">
      <alignment vertical="center"/>
    </xf>
    <xf numFmtId="41" fontId="19" fillId="6" borderId="8" xfId="0" applyNumberFormat="1" applyFont="1" applyFill="1" applyBorder="1" applyAlignment="1">
      <alignment vertical="center"/>
    </xf>
    <xf numFmtId="41" fontId="19" fillId="6" borderId="29" xfId="0" applyNumberFormat="1" applyFont="1" applyFill="1" applyBorder="1" applyAlignment="1">
      <alignment vertical="center"/>
    </xf>
    <xf numFmtId="41" fontId="19" fillId="6" borderId="30" xfId="0" applyNumberFormat="1" applyFont="1" applyFill="1" applyBorder="1" applyAlignment="1">
      <alignment vertical="center"/>
    </xf>
    <xf numFmtId="0" fontId="19" fillId="0" borderId="50" xfId="0" applyFont="1" applyBorder="1" applyAlignment="1">
      <alignment horizontal="center"/>
    </xf>
    <xf numFmtId="41" fontId="10" fillId="5" borderId="31" xfId="0" applyNumberFormat="1" applyFont="1" applyFill="1" applyBorder="1" applyAlignment="1">
      <alignment vertical="center"/>
    </xf>
    <xf numFmtId="41" fontId="10" fillId="5" borderId="32" xfId="0" applyNumberFormat="1" applyFont="1" applyFill="1" applyBorder="1" applyAlignment="1">
      <alignment vertical="center"/>
    </xf>
    <xf numFmtId="41" fontId="10" fillId="3" borderId="8" xfId="0" applyNumberFormat="1" applyFont="1" applyFill="1" applyBorder="1" applyAlignment="1" applyProtection="1">
      <alignment vertical="center"/>
      <protection locked="0"/>
    </xf>
    <xf numFmtId="41" fontId="10" fillId="3" borderId="29" xfId="0" applyNumberFormat="1" applyFont="1" applyFill="1" applyBorder="1" applyAlignment="1" applyProtection="1">
      <alignment vertical="center"/>
      <protection locked="0"/>
    </xf>
    <xf numFmtId="41" fontId="10" fillId="3" borderId="30" xfId="0" applyNumberFormat="1" applyFont="1" applyFill="1" applyBorder="1" applyAlignment="1" applyProtection="1">
      <alignment vertical="center"/>
      <protection locked="0"/>
    </xf>
    <xf numFmtId="41" fontId="19" fillId="6" borderId="6" xfId="0" applyNumberFormat="1" applyFont="1" applyFill="1" applyBorder="1" applyAlignment="1">
      <alignment vertical="center"/>
    </xf>
    <xf numFmtId="41" fontId="19" fillId="6" borderId="45" xfId="0" applyNumberFormat="1" applyFont="1" applyFill="1" applyBorder="1" applyAlignment="1">
      <alignment vertical="center"/>
    </xf>
    <xf numFmtId="41" fontId="10" fillId="3" borderId="33" xfId="0" applyNumberFormat="1" applyFont="1" applyFill="1" applyBorder="1" applyAlignment="1" applyProtection="1">
      <alignment vertical="center"/>
      <protection locked="0"/>
    </xf>
    <xf numFmtId="41" fontId="10" fillId="3" borderId="34" xfId="0" applyNumberFormat="1" applyFont="1" applyFill="1" applyBorder="1" applyAlignment="1" applyProtection="1">
      <alignment vertical="center"/>
      <protection locked="0"/>
    </xf>
    <xf numFmtId="41" fontId="10" fillId="3" borderId="36" xfId="0" applyNumberFormat="1" applyFont="1" applyFill="1" applyBorder="1" applyAlignment="1" applyProtection="1">
      <alignment vertical="center"/>
      <protection locked="0"/>
    </xf>
    <xf numFmtId="166" fontId="10" fillId="3" borderId="7" xfId="0" applyNumberFormat="1" applyFont="1" applyFill="1" applyBorder="1" applyAlignment="1" applyProtection="1">
      <alignment horizontal="center" vertical="center"/>
      <protection locked="0"/>
    </xf>
    <xf numFmtId="166" fontId="10" fillId="3" borderId="16" xfId="0" applyNumberFormat="1" applyFont="1" applyFill="1" applyBorder="1" applyAlignment="1" applyProtection="1">
      <alignment horizontal="center" vertical="center"/>
      <protection locked="0"/>
    </xf>
    <xf numFmtId="166" fontId="10" fillId="3" borderId="18" xfId="0" applyNumberFormat="1" applyFont="1" applyFill="1" applyBorder="1" applyAlignment="1" applyProtection="1">
      <alignment horizontal="center" vertical="center"/>
      <protection locked="0"/>
    </xf>
    <xf numFmtId="167" fontId="10" fillId="3" borderId="7" xfId="0" applyNumberFormat="1" applyFont="1" applyFill="1" applyBorder="1" applyAlignment="1" applyProtection="1">
      <alignment vertical="center"/>
      <protection locked="0"/>
    </xf>
    <xf numFmtId="167" fontId="10" fillId="3" borderId="16" xfId="0" applyNumberFormat="1" applyFont="1" applyFill="1" applyBorder="1" applyAlignment="1" applyProtection="1">
      <alignment vertical="center"/>
      <protection locked="0"/>
    </xf>
    <xf numFmtId="167" fontId="10" fillId="3" borderId="18" xfId="0" applyNumberFormat="1" applyFont="1" applyFill="1" applyBorder="1" applyAlignment="1" applyProtection="1">
      <alignment vertical="center"/>
      <protection locked="0"/>
    </xf>
    <xf numFmtId="41" fontId="10" fillId="6" borderId="5" xfId="0" applyNumberFormat="1" applyFont="1" applyFill="1" applyBorder="1" applyAlignment="1">
      <alignment horizontal="center" vertical="center"/>
    </xf>
    <xf numFmtId="41" fontId="10" fillId="6" borderId="10" xfId="0" applyNumberFormat="1" applyFont="1" applyFill="1" applyBorder="1" applyAlignment="1">
      <alignment horizontal="center" vertical="center"/>
    </xf>
    <xf numFmtId="41" fontId="19" fillId="5" borderId="31" xfId="0" applyNumberFormat="1" applyFont="1" applyFill="1" applyBorder="1" applyAlignment="1">
      <alignment vertical="center"/>
    </xf>
    <xf numFmtId="41" fontId="19" fillId="5" borderId="32" xfId="0" applyNumberFormat="1" applyFont="1" applyFill="1" applyBorder="1" applyAlignment="1">
      <alignment vertical="center"/>
    </xf>
    <xf numFmtId="166" fontId="10" fillId="3" borderId="33" xfId="0" applyNumberFormat="1" applyFont="1" applyFill="1" applyBorder="1" applyAlignment="1" applyProtection="1">
      <alignment horizontal="center" vertical="center"/>
      <protection locked="0"/>
    </xf>
    <xf numFmtId="166" fontId="10" fillId="3" borderId="34" xfId="0" applyNumberFormat="1" applyFont="1" applyFill="1" applyBorder="1" applyAlignment="1" applyProtection="1">
      <alignment horizontal="center" vertical="center"/>
      <protection locked="0"/>
    </xf>
    <xf numFmtId="166" fontId="10" fillId="3" borderId="36" xfId="0" applyNumberFormat="1" applyFont="1" applyFill="1" applyBorder="1" applyAlignment="1" applyProtection="1">
      <alignment horizontal="center" vertical="center"/>
      <protection locked="0"/>
    </xf>
    <xf numFmtId="41" fontId="19" fillId="3" borderId="21" xfId="0" applyNumberFormat="1" applyFont="1" applyFill="1" applyBorder="1" applyAlignment="1" applyProtection="1">
      <alignment vertical="center"/>
      <protection locked="0"/>
    </xf>
    <xf numFmtId="41" fontId="19" fillId="3" borderId="22" xfId="0" applyNumberFormat="1" applyFont="1" applyFill="1" applyBorder="1" applyAlignment="1" applyProtection="1">
      <alignment vertical="center"/>
      <protection locked="0"/>
    </xf>
    <xf numFmtId="41" fontId="19" fillId="3" borderId="24" xfId="0" applyNumberFormat="1" applyFont="1" applyFill="1" applyBorder="1" applyAlignment="1" applyProtection="1">
      <alignment vertical="center"/>
      <protection locked="0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 wrapText="1"/>
    </xf>
    <xf numFmtId="0" fontId="19" fillId="4" borderId="56" xfId="0" applyFont="1" applyFill="1" applyBorder="1" applyAlignment="1">
      <alignment horizontal="center" vertical="center" wrapText="1"/>
    </xf>
    <xf numFmtId="0" fontId="19" fillId="4" borderId="64" xfId="0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41" fontId="10" fillId="3" borderId="4" xfId="0" applyNumberFormat="1" applyFont="1" applyFill="1" applyBorder="1" applyAlignment="1" applyProtection="1">
      <alignment vertical="center"/>
      <protection locked="0"/>
    </xf>
    <xf numFmtId="41" fontId="19" fillId="6" borderId="4" xfId="0" applyNumberFormat="1" applyFont="1" applyFill="1" applyBorder="1" applyAlignment="1">
      <alignment vertical="center"/>
    </xf>
    <xf numFmtId="0" fontId="10" fillId="0" borderId="31" xfId="0" applyFont="1" applyBorder="1" applyAlignment="1">
      <alignment vertical="center" wrapText="1"/>
    </xf>
    <xf numFmtId="41" fontId="19" fillId="6" borderId="33" xfId="0" applyNumberFormat="1" applyFont="1" applyFill="1" applyBorder="1" applyAlignment="1">
      <alignment vertical="center"/>
    </xf>
    <xf numFmtId="41" fontId="19" fillId="6" borderId="34" xfId="0" applyNumberFormat="1" applyFont="1" applyFill="1" applyBorder="1" applyAlignment="1">
      <alignment vertical="center"/>
    </xf>
    <xf numFmtId="41" fontId="19" fillId="6" borderId="36" xfId="0" applyNumberFormat="1" applyFont="1" applyFill="1" applyBorder="1" applyAlignment="1">
      <alignment vertical="center"/>
    </xf>
    <xf numFmtId="41" fontId="10" fillId="6" borderId="4" xfId="0" applyNumberFormat="1" applyFont="1" applyFill="1" applyBorder="1" applyAlignment="1">
      <alignment vertical="center"/>
    </xf>
    <xf numFmtId="41" fontId="10" fillId="3" borderId="63" xfId="0" applyNumberFormat="1" applyFont="1" applyFill="1" applyBorder="1" applyAlignment="1" applyProtection="1">
      <alignment vertical="center"/>
      <protection locked="0"/>
    </xf>
    <xf numFmtId="41" fontId="10" fillId="3" borderId="60" xfId="0" applyNumberFormat="1" applyFont="1" applyFill="1" applyBorder="1" applyAlignment="1" applyProtection="1">
      <alignment vertical="center"/>
      <protection locked="0"/>
    </xf>
    <xf numFmtId="41" fontId="10" fillId="3" borderId="61" xfId="0" applyNumberFormat="1" applyFont="1" applyFill="1" applyBorder="1" applyAlignment="1" applyProtection="1">
      <alignment vertical="center"/>
      <protection locked="0"/>
    </xf>
    <xf numFmtId="0" fontId="19" fillId="6" borderId="7" xfId="0" applyFont="1" applyFill="1" applyBorder="1" applyAlignment="1">
      <alignment vertical="center" wrapText="1"/>
    </xf>
    <xf numFmtId="0" fontId="19" fillId="6" borderId="16" xfId="0" applyFont="1" applyFill="1" applyBorder="1" applyAlignment="1">
      <alignment vertical="center" wrapText="1"/>
    </xf>
    <xf numFmtId="0" fontId="19" fillId="6" borderId="1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9" fillId="6" borderId="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9" fillId="6" borderId="28" xfId="0" applyFont="1" applyFill="1" applyBorder="1" applyAlignment="1">
      <alignment vertical="center" wrapText="1"/>
    </xf>
    <xf numFmtId="41" fontId="10" fillId="3" borderId="46" xfId="0" applyNumberFormat="1" applyFont="1" applyFill="1" applyBorder="1" applyAlignment="1" applyProtection="1">
      <alignment vertical="center"/>
      <protection locked="0"/>
    </xf>
    <xf numFmtId="41" fontId="10" fillId="6" borderId="31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9" fillId="6" borderId="6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wrapText="1"/>
    </xf>
    <xf numFmtId="41" fontId="10" fillId="6" borderId="17" xfId="0" applyNumberFormat="1" applyFont="1" applyFill="1" applyBorder="1" applyAlignment="1">
      <alignment vertical="center"/>
    </xf>
    <xf numFmtId="0" fontId="19" fillId="5" borderId="31" xfId="0" applyFont="1" applyFill="1" applyBorder="1" applyAlignment="1">
      <alignment horizontal="center"/>
    </xf>
    <xf numFmtId="166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vertical="center" wrapText="1"/>
    </xf>
    <xf numFmtId="0" fontId="19" fillId="6" borderId="41" xfId="0" applyFont="1" applyFill="1" applyBorder="1" applyAlignment="1">
      <alignment vertical="center" wrapText="1"/>
    </xf>
    <xf numFmtId="0" fontId="19" fillId="6" borderId="42" xfId="0" applyFont="1" applyFill="1" applyBorder="1" applyAlignment="1">
      <alignment vertical="center" wrapText="1"/>
    </xf>
    <xf numFmtId="0" fontId="19" fillId="6" borderId="43" xfId="0" applyFont="1" applyFill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167" fontId="10" fillId="3" borderId="6" xfId="0" applyNumberFormat="1" applyFont="1" applyFill="1" applyBorder="1" applyAlignment="1" applyProtection="1">
      <alignment vertical="center"/>
      <protection locked="0"/>
    </xf>
    <xf numFmtId="167" fontId="10" fillId="3" borderId="17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/>
    <xf numFmtId="0" fontId="10" fillId="0" borderId="38" xfId="0" applyFont="1" applyBorder="1"/>
    <xf numFmtId="0" fontId="19" fillId="0" borderId="40" xfId="0" applyFont="1" applyBorder="1"/>
    <xf numFmtId="0" fontId="19" fillId="5" borderId="3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41" fontId="10" fillId="3" borderId="45" xfId="0" applyNumberFormat="1" applyFont="1" applyFill="1" applyBorder="1" applyAlignment="1" applyProtection="1">
      <alignment vertical="center"/>
      <protection locked="0"/>
    </xf>
    <xf numFmtId="41" fontId="19" fillId="6" borderId="7" xfId="0" applyNumberFormat="1" applyFont="1" applyFill="1" applyBorder="1" applyAlignment="1">
      <alignment vertical="center"/>
    </xf>
    <xf numFmtId="41" fontId="19" fillId="6" borderId="16" xfId="0" applyNumberFormat="1" applyFont="1" applyFill="1" applyBorder="1" applyAlignment="1">
      <alignment vertical="center"/>
    </xf>
    <xf numFmtId="41" fontId="19" fillId="6" borderId="18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 wrapText="1"/>
    </xf>
    <xf numFmtId="41" fontId="10" fillId="3" borderId="9" xfId="0" applyNumberFormat="1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vertical="center" wrapText="1"/>
    </xf>
    <xf numFmtId="41" fontId="19" fillId="6" borderId="9" xfId="0" applyNumberFormat="1" applyFont="1" applyFill="1" applyBorder="1" applyAlignment="1">
      <alignment vertical="center"/>
    </xf>
    <xf numFmtId="41" fontId="19" fillId="5" borderId="33" xfId="0" applyNumberFormat="1" applyFont="1" applyFill="1" applyBorder="1" applyAlignment="1">
      <alignment vertical="center"/>
    </xf>
    <xf numFmtId="41" fontId="19" fillId="5" borderId="34" xfId="0" applyNumberFormat="1" applyFont="1" applyFill="1" applyBorder="1" applyAlignment="1">
      <alignment vertical="center"/>
    </xf>
    <xf numFmtId="41" fontId="19" fillId="5" borderId="35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justify" vertical="top"/>
    </xf>
    <xf numFmtId="41" fontId="10" fillId="6" borderId="5" xfId="0" applyNumberFormat="1" applyFont="1" applyFill="1" applyBorder="1" applyAlignment="1">
      <alignment vertical="center"/>
    </xf>
    <xf numFmtId="41" fontId="10" fillId="6" borderId="10" xfId="0" applyNumberFormat="1" applyFont="1" applyFill="1" applyBorder="1" applyAlignment="1">
      <alignment vertical="center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50" xfId="0" applyFont="1" applyFill="1" applyBorder="1" applyAlignment="1" applyProtection="1">
      <alignment horizontal="center"/>
      <protection locked="0"/>
    </xf>
    <xf numFmtId="0" fontId="5" fillId="4" borderId="0" xfId="0" applyFont="1" applyFill="1"/>
    <xf numFmtId="166" fontId="5" fillId="3" borderId="14" xfId="2" applyNumberFormat="1" applyFont="1" applyFill="1" applyBorder="1" applyAlignment="1" applyProtection="1">
      <alignment horizontal="center"/>
      <protection locked="0"/>
    </xf>
    <xf numFmtId="166" fontId="5" fillId="3" borderId="42" xfId="2" applyNumberFormat="1" applyFont="1" applyFill="1" applyBorder="1" applyAlignment="1" applyProtection="1">
      <alignment horizontal="center"/>
      <protection locked="0"/>
    </xf>
    <xf numFmtId="166" fontId="5" fillId="3" borderId="50" xfId="2" applyNumberFormat="1" applyFont="1" applyFill="1" applyBorder="1" applyAlignment="1" applyProtection="1">
      <alignment horizontal="center"/>
      <protection locked="0"/>
    </xf>
    <xf numFmtId="41" fontId="19" fillId="5" borderId="36" xfId="0" applyNumberFormat="1" applyFont="1" applyFill="1" applyBorder="1" applyAlignment="1">
      <alignment vertical="center"/>
    </xf>
    <xf numFmtId="0" fontId="19" fillId="2" borderId="40" xfId="0" applyFont="1" applyFill="1" applyBorder="1" applyAlignment="1">
      <alignment horizontal="left"/>
    </xf>
    <xf numFmtId="0" fontId="6" fillId="2" borderId="0" xfId="0" applyFont="1" applyFill="1" applyAlignment="1">
      <alignment horizontal="justify" vertical="top" wrapText="1"/>
    </xf>
    <xf numFmtId="0" fontId="19" fillId="6" borderId="3" xfId="0" applyFont="1" applyFill="1" applyBorder="1" applyAlignment="1">
      <alignment vertical="center" wrapText="1"/>
    </xf>
    <xf numFmtId="0" fontId="19" fillId="6" borderId="5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vertical="center" wrapText="1"/>
    </xf>
    <xf numFmtId="41" fontId="10" fillId="6" borderId="4" xfId="0" applyNumberFormat="1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vertical="center" wrapText="1"/>
    </xf>
    <xf numFmtId="0" fontId="19" fillId="6" borderId="12" xfId="0" applyFont="1" applyFill="1" applyBorder="1" applyAlignment="1">
      <alignment vertical="center" wrapText="1"/>
    </xf>
    <xf numFmtId="0" fontId="19" fillId="6" borderId="31" xfId="0" applyFont="1" applyFill="1" applyBorder="1" applyAlignment="1">
      <alignment vertical="center" wrapText="1"/>
    </xf>
    <xf numFmtId="41" fontId="10" fillId="6" borderId="31" xfId="0" applyNumberFormat="1" applyFont="1" applyFill="1" applyBorder="1" applyAlignment="1">
      <alignment horizontal="center" vertical="center"/>
    </xf>
    <xf numFmtId="41" fontId="10" fillId="6" borderId="32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41" fontId="10" fillId="6" borderId="9" xfId="0" applyNumberFormat="1" applyFont="1" applyFill="1" applyBorder="1" applyAlignment="1">
      <alignment horizontal="center" vertical="center"/>
    </xf>
    <xf numFmtId="41" fontId="10" fillId="6" borderId="25" xfId="0" applyNumberFormat="1" applyFont="1" applyFill="1" applyBorder="1" applyAlignment="1">
      <alignment vertical="center"/>
    </xf>
    <xf numFmtId="41" fontId="10" fillId="6" borderId="15" xfId="0" applyNumberFormat="1" applyFont="1" applyFill="1" applyBorder="1" applyAlignment="1">
      <alignment vertical="center"/>
    </xf>
    <xf numFmtId="41" fontId="10" fillId="6" borderId="27" xfId="0" applyNumberFormat="1" applyFont="1" applyFill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69" fontId="10" fillId="3" borderId="7" xfId="0" applyNumberFormat="1" applyFont="1" applyFill="1" applyBorder="1" applyAlignment="1" applyProtection="1">
      <alignment horizontal="center" vertical="center"/>
      <protection locked="0"/>
    </xf>
    <xf numFmtId="169" fontId="10" fillId="3" borderId="16" xfId="0" applyNumberFormat="1" applyFont="1" applyFill="1" applyBorder="1" applyAlignment="1" applyProtection="1">
      <alignment horizontal="center" vertical="center"/>
      <protection locked="0"/>
    </xf>
    <xf numFmtId="169" fontId="10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19" fillId="6" borderId="49" xfId="0" applyFont="1" applyFill="1" applyBorder="1" applyAlignment="1">
      <alignment vertical="center"/>
    </xf>
    <xf numFmtId="0" fontId="19" fillId="6" borderId="16" xfId="0" applyFont="1" applyFill="1" applyBorder="1" applyAlignment="1">
      <alignment vertical="center"/>
    </xf>
    <xf numFmtId="0" fontId="19" fillId="6" borderId="17" xfId="0" applyFont="1" applyFill="1" applyBorder="1" applyAlignment="1">
      <alignment vertical="center"/>
    </xf>
    <xf numFmtId="41" fontId="10" fillId="6" borderId="26" xfId="0" applyNumberFormat="1" applyFont="1" applyFill="1" applyBorder="1" applyAlignment="1">
      <alignment vertical="center"/>
    </xf>
    <xf numFmtId="169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19" fillId="6" borderId="48" xfId="0" applyFont="1" applyFill="1" applyBorder="1" applyAlignment="1">
      <alignment vertical="center"/>
    </xf>
    <xf numFmtId="0" fontId="19" fillId="6" borderId="29" xfId="0" applyFont="1" applyFill="1" applyBorder="1" applyAlignment="1">
      <alignment vertical="center"/>
    </xf>
    <xf numFmtId="0" fontId="19" fillId="6" borderId="28" xfId="0" applyFont="1" applyFill="1" applyBorder="1" applyAlignment="1">
      <alignment vertical="center"/>
    </xf>
    <xf numFmtId="41" fontId="10" fillId="6" borderId="25" xfId="0" applyNumberFormat="1" applyFont="1" applyFill="1" applyBorder="1" applyAlignment="1">
      <alignment horizontal="center" vertical="center"/>
    </xf>
    <xf numFmtId="41" fontId="10" fillId="6" borderId="15" xfId="0" applyNumberFormat="1" applyFont="1" applyFill="1" applyBorder="1" applyAlignment="1">
      <alignment horizontal="center" vertical="center"/>
    </xf>
    <xf numFmtId="41" fontId="10" fillId="6" borderId="26" xfId="0" applyNumberFormat="1" applyFont="1" applyFill="1" applyBorder="1" applyAlignment="1">
      <alignment horizontal="center" vertical="center"/>
    </xf>
    <xf numFmtId="41" fontId="10" fillId="3" borderId="7" xfId="0" applyNumberFormat="1" applyFont="1" applyFill="1" applyBorder="1" applyAlignment="1" applyProtection="1">
      <alignment horizontal="center" vertical="center"/>
      <protection locked="0"/>
    </xf>
    <xf numFmtId="41" fontId="10" fillId="3" borderId="16" xfId="0" applyNumberFormat="1" applyFont="1" applyFill="1" applyBorder="1" applyAlignment="1" applyProtection="1">
      <alignment horizontal="center" vertical="center"/>
      <protection locked="0"/>
    </xf>
    <xf numFmtId="41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19" fillId="6" borderId="37" xfId="0" applyFont="1" applyFill="1" applyBorder="1" applyAlignment="1">
      <alignment vertical="center"/>
    </xf>
    <xf numFmtId="0" fontId="19" fillId="6" borderId="34" xfId="0" applyFont="1" applyFill="1" applyBorder="1" applyAlignment="1">
      <alignment vertical="center"/>
    </xf>
    <xf numFmtId="0" fontId="19" fillId="6" borderId="35" xfId="0" applyFont="1" applyFill="1" applyBorder="1" applyAlignment="1">
      <alignment vertical="center"/>
    </xf>
    <xf numFmtId="41" fontId="10" fillId="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/>
    <xf numFmtId="0" fontId="10" fillId="0" borderId="42" xfId="0" applyFont="1" applyBorder="1"/>
    <xf numFmtId="0" fontId="10" fillId="0" borderId="43" xfId="0" applyFont="1" applyBorder="1"/>
    <xf numFmtId="167" fontId="10" fillId="3" borderId="7" xfId="0" applyNumberFormat="1" applyFont="1" applyFill="1" applyBorder="1" applyAlignment="1" applyProtection="1">
      <alignment horizontal="center"/>
      <protection locked="0"/>
    </xf>
    <xf numFmtId="167" fontId="10" fillId="3" borderId="16" xfId="0" applyNumberFormat="1" applyFont="1" applyFill="1" applyBorder="1" applyAlignment="1" applyProtection="1">
      <alignment horizontal="center"/>
      <protection locked="0"/>
    </xf>
    <xf numFmtId="167" fontId="10" fillId="3" borderId="17" xfId="0" applyNumberFormat="1" applyFont="1" applyFill="1" applyBorder="1" applyAlignment="1" applyProtection="1">
      <alignment horizontal="center"/>
      <protection locked="0"/>
    </xf>
    <xf numFmtId="167" fontId="10" fillId="3" borderId="4" xfId="0" applyNumberFormat="1" applyFont="1" applyFill="1" applyBorder="1" applyAlignment="1" applyProtection="1">
      <alignment horizontal="center"/>
      <protection locked="0"/>
    </xf>
    <xf numFmtId="167" fontId="10" fillId="3" borderId="4" xfId="0" applyNumberFormat="1" applyFont="1" applyFill="1" applyBorder="1" applyProtection="1">
      <protection locked="0"/>
    </xf>
    <xf numFmtId="167" fontId="10" fillId="3" borderId="9" xfId="0" applyNumberFormat="1" applyFont="1" applyFill="1" applyBorder="1" applyProtection="1">
      <protection locked="0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7" fontId="5" fillId="3" borderId="48" xfId="0" applyNumberFormat="1" applyFont="1" applyFill="1" applyBorder="1" applyAlignment="1" applyProtection="1">
      <alignment horizontal="center" vertical="center"/>
      <protection locked="0"/>
    </xf>
    <xf numFmtId="167" fontId="5" fillId="3" borderId="29" xfId="0" applyNumberFormat="1" applyFont="1" applyFill="1" applyBorder="1" applyAlignment="1" applyProtection="1">
      <alignment horizontal="center" vertical="center"/>
      <protection locked="0"/>
    </xf>
    <xf numFmtId="167" fontId="5" fillId="3" borderId="28" xfId="0" applyNumberFormat="1" applyFont="1" applyFill="1" applyBorder="1" applyAlignment="1" applyProtection="1">
      <alignment horizontal="center" vertical="center"/>
      <protection locked="0"/>
    </xf>
    <xf numFmtId="167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7" fontId="10" fillId="3" borderId="38" xfId="0" applyNumberFormat="1" applyFont="1" applyFill="1" applyBorder="1" applyProtection="1">
      <protection locked="0"/>
    </xf>
    <xf numFmtId="167" fontId="10" fillId="3" borderId="62" xfId="0" applyNumberFormat="1" applyFont="1" applyFill="1" applyBorder="1" applyProtection="1">
      <protection locked="0"/>
    </xf>
    <xf numFmtId="0" fontId="19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5" fillId="0" borderId="0" xfId="0" applyFont="1"/>
    <xf numFmtId="0" fontId="5" fillId="2" borderId="15" xfId="0" applyFont="1" applyFill="1" applyBorder="1" applyAlignment="1">
      <alignment horizontal="left" wrapText="1"/>
    </xf>
    <xf numFmtId="0" fontId="19" fillId="0" borderId="4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9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vertical="center" wrapText="1"/>
      <protection locked="0"/>
    </xf>
    <xf numFmtId="165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0" fillId="2" borderId="4" xfId="0" applyFont="1" applyFill="1" applyBorder="1"/>
    <xf numFmtId="0" fontId="19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/>
    <xf numFmtId="0" fontId="10" fillId="3" borderId="4" xfId="0" applyFont="1" applyFill="1" applyBorder="1" applyAlignment="1" applyProtection="1">
      <alignment horizontal="center" vertical="center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19" fillId="0" borderId="4" xfId="0" applyFont="1" applyBorder="1" applyAlignment="1">
      <alignment horizontal="center" vertical="center"/>
    </xf>
    <xf numFmtId="0" fontId="6" fillId="0" borderId="51" xfId="0" applyFont="1" applyBorder="1"/>
    <xf numFmtId="0" fontId="6" fillId="0" borderId="15" xfId="0" applyFont="1" applyBorder="1"/>
    <xf numFmtId="166" fontId="10" fillId="3" borderId="7" xfId="0" applyNumberFormat="1" applyFont="1" applyFill="1" applyBorder="1" applyAlignment="1" applyProtection="1">
      <alignment horizontal="right" vertical="center"/>
      <protection locked="0"/>
    </xf>
    <xf numFmtId="166" fontId="10" fillId="3" borderId="16" xfId="0" applyNumberFormat="1" applyFont="1" applyFill="1" applyBorder="1" applyAlignment="1" applyProtection="1">
      <alignment horizontal="right" vertical="center"/>
      <protection locked="0"/>
    </xf>
    <xf numFmtId="166" fontId="10" fillId="3" borderId="17" xfId="0" applyNumberFormat="1" applyFont="1" applyFill="1" applyBorder="1" applyAlignment="1" applyProtection="1">
      <alignment horizontal="right" vertical="center"/>
      <protection locked="0"/>
    </xf>
    <xf numFmtId="41" fontId="10" fillId="3" borderId="4" xfId="0" applyNumberFormat="1" applyFont="1" applyFill="1" applyBorder="1" applyAlignment="1" applyProtection="1">
      <alignment horizontal="center" vertical="center"/>
      <protection locked="0"/>
    </xf>
    <xf numFmtId="41" fontId="10" fillId="3" borderId="9" xfId="0" applyNumberFormat="1" applyFont="1" applyFill="1" applyBorder="1" applyAlignment="1" applyProtection="1">
      <alignment horizontal="center" vertical="center"/>
      <protection locked="0"/>
    </xf>
    <xf numFmtId="49" fontId="10" fillId="3" borderId="52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0" xfId="0" applyNumberFormat="1" applyFont="1" applyFill="1" applyAlignment="1" applyProtection="1">
      <alignment horizontal="left" vertical="center" wrapText="1"/>
      <protection locked="0"/>
    </xf>
    <xf numFmtId="49" fontId="10" fillId="3" borderId="53" xfId="0" applyNumberFormat="1" applyFont="1" applyFill="1" applyBorder="1" applyAlignment="1" applyProtection="1">
      <alignment horizontal="left" vertical="center" wrapText="1"/>
      <protection locked="0"/>
    </xf>
    <xf numFmtId="166" fontId="10" fillId="3" borderId="21" xfId="0" applyNumberFormat="1" applyFont="1" applyFill="1" applyBorder="1" applyAlignment="1" applyProtection="1">
      <alignment horizontal="right" vertical="center"/>
      <protection locked="0"/>
    </xf>
    <xf numFmtId="166" fontId="10" fillId="3" borderId="22" xfId="0" applyNumberFormat="1" applyFont="1" applyFill="1" applyBorder="1" applyAlignment="1" applyProtection="1">
      <alignment horizontal="right" vertical="center"/>
      <protection locked="0"/>
    </xf>
    <xf numFmtId="166" fontId="10" fillId="3" borderId="23" xfId="0" applyNumberFormat="1" applyFont="1" applyFill="1" applyBorder="1" applyAlignment="1" applyProtection="1">
      <alignment horizontal="right" vertical="center"/>
      <protection locked="0"/>
    </xf>
    <xf numFmtId="41" fontId="10" fillId="3" borderId="6" xfId="0" applyNumberFormat="1" applyFont="1" applyFill="1" applyBorder="1" applyAlignment="1" applyProtection="1">
      <alignment horizontal="center" vertical="center"/>
      <protection locked="0"/>
    </xf>
    <xf numFmtId="41" fontId="10" fillId="3" borderId="45" xfId="0" applyNumberFormat="1" applyFont="1" applyFill="1" applyBorder="1" applyAlignment="1" applyProtection="1">
      <alignment horizontal="center" vertical="center"/>
      <protection locked="0"/>
    </xf>
    <xf numFmtId="49" fontId="10" fillId="3" borderId="59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6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61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63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6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>
      <alignment horizontal="center" vertical="center"/>
    </xf>
    <xf numFmtId="41" fontId="10" fillId="3" borderId="5" xfId="0" applyNumberFormat="1" applyFont="1" applyFill="1" applyBorder="1" applyAlignment="1" applyProtection="1">
      <alignment horizontal="center" vertical="center"/>
      <protection locked="0"/>
    </xf>
    <xf numFmtId="41" fontId="10" fillId="3" borderId="10" xfId="0" applyNumberFormat="1" applyFont="1" applyFill="1" applyBorder="1" applyAlignment="1" applyProtection="1">
      <alignment horizontal="center" vertical="center"/>
      <protection locked="0"/>
    </xf>
    <xf numFmtId="166" fontId="10" fillId="3" borderId="31" xfId="0" applyNumberFormat="1" applyFont="1" applyFill="1" applyBorder="1" applyAlignment="1" applyProtection="1">
      <alignment horizontal="left" vertical="center"/>
      <protection locked="0"/>
    </xf>
    <xf numFmtId="9" fontId="10" fillId="3" borderId="31" xfId="0" applyNumberFormat="1" applyFont="1" applyFill="1" applyBorder="1" applyAlignment="1" applyProtection="1">
      <alignment horizontal="center" vertical="center"/>
      <protection locked="0"/>
    </xf>
    <xf numFmtId="41" fontId="10" fillId="3" borderId="33" xfId="0" applyNumberFormat="1" applyFont="1" applyFill="1" applyBorder="1" applyAlignment="1" applyProtection="1">
      <alignment horizontal="right" vertical="center"/>
      <protection locked="0"/>
    </xf>
    <xf numFmtId="41" fontId="10" fillId="3" borderId="34" xfId="0" applyNumberFormat="1" applyFont="1" applyFill="1" applyBorder="1" applyAlignment="1" applyProtection="1">
      <alignment horizontal="right" vertical="center"/>
      <protection locked="0"/>
    </xf>
    <xf numFmtId="41" fontId="10" fillId="3" borderId="35" xfId="0" applyNumberFormat="1" applyFont="1" applyFill="1" applyBorder="1" applyAlignment="1" applyProtection="1">
      <alignment horizontal="right" vertical="center"/>
      <protection locked="0"/>
    </xf>
    <xf numFmtId="41" fontId="10" fillId="3" borderId="36" xfId="0" applyNumberFormat="1" applyFont="1" applyFill="1" applyBorder="1" applyAlignment="1" applyProtection="1">
      <alignment horizontal="right" vertical="center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166" fontId="10" fillId="3" borderId="4" xfId="0" applyNumberFormat="1" applyFont="1" applyFill="1" applyBorder="1" applyAlignment="1" applyProtection="1">
      <alignment horizontal="left" vertical="center"/>
      <protection locked="0"/>
    </xf>
    <xf numFmtId="41" fontId="10" fillId="3" borderId="7" xfId="0" applyNumberFormat="1" applyFont="1" applyFill="1" applyBorder="1" applyAlignment="1" applyProtection="1">
      <alignment horizontal="right" vertical="center"/>
      <protection locked="0"/>
    </xf>
    <xf numFmtId="41" fontId="10" fillId="3" borderId="16" xfId="0" applyNumberFormat="1" applyFont="1" applyFill="1" applyBorder="1" applyAlignment="1" applyProtection="1">
      <alignment horizontal="right" vertical="center"/>
      <protection locked="0"/>
    </xf>
    <xf numFmtId="41" fontId="10" fillId="3" borderId="17" xfId="0" applyNumberFormat="1" applyFont="1" applyFill="1" applyBorder="1" applyAlignment="1" applyProtection="1">
      <alignment horizontal="right" vertical="center"/>
      <protection locked="0"/>
    </xf>
    <xf numFmtId="41" fontId="10" fillId="3" borderId="18" xfId="0" applyNumberFormat="1" applyFont="1" applyFill="1" applyBorder="1" applyAlignment="1" applyProtection="1">
      <alignment horizontal="right" vertical="center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justify" wrapText="1"/>
    </xf>
    <xf numFmtId="0" fontId="19" fillId="0" borderId="5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166" fontId="10" fillId="3" borderId="5" xfId="0" applyNumberFormat="1" applyFont="1" applyFill="1" applyBorder="1" applyAlignment="1" applyProtection="1">
      <alignment horizontal="left" vertical="center"/>
      <protection locked="0"/>
    </xf>
    <xf numFmtId="9" fontId="10" fillId="3" borderId="5" xfId="0" applyNumberFormat="1" applyFont="1" applyFill="1" applyBorder="1" applyAlignment="1" applyProtection="1">
      <alignment horizontal="center" vertical="center"/>
      <protection locked="0"/>
    </xf>
    <xf numFmtId="41" fontId="10" fillId="3" borderId="8" xfId="0" applyNumberFormat="1" applyFont="1" applyFill="1" applyBorder="1" applyAlignment="1" applyProtection="1">
      <alignment horizontal="right" vertical="center"/>
      <protection locked="0"/>
    </xf>
    <xf numFmtId="41" fontId="10" fillId="3" borderId="29" xfId="0" applyNumberFormat="1" applyFont="1" applyFill="1" applyBorder="1" applyAlignment="1" applyProtection="1">
      <alignment horizontal="right" vertical="center"/>
      <protection locked="0"/>
    </xf>
    <xf numFmtId="41" fontId="10" fillId="3" borderId="28" xfId="0" applyNumberFormat="1" applyFont="1" applyFill="1" applyBorder="1" applyAlignment="1" applyProtection="1">
      <alignment horizontal="right" vertical="center"/>
      <protection locked="0"/>
    </xf>
    <xf numFmtId="41" fontId="10" fillId="3" borderId="30" xfId="0" applyNumberFormat="1" applyFont="1" applyFill="1" applyBorder="1" applyAlignment="1" applyProtection="1">
      <alignment horizontal="right" vertical="center"/>
      <protection locked="0"/>
    </xf>
    <xf numFmtId="166" fontId="10" fillId="3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vertical="center" wrapText="1"/>
    </xf>
    <xf numFmtId="0" fontId="5" fillId="2" borderId="5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quotePrefix="1" applyFont="1" applyFill="1" applyAlignment="1" applyProtection="1">
      <alignment horizontal="left" vertical="top" wrapText="1"/>
      <protection locked="0"/>
    </xf>
    <xf numFmtId="14" fontId="5" fillId="3" borderId="14" xfId="0" applyNumberFormat="1" applyFont="1" applyFill="1" applyBorder="1" applyAlignment="1" applyProtection="1">
      <alignment horizontal="center" vertical="top"/>
      <protection locked="0"/>
    </xf>
    <xf numFmtId="0" fontId="5" fillId="3" borderId="42" xfId="0" applyFont="1" applyFill="1" applyBorder="1" applyAlignment="1" applyProtection="1">
      <alignment horizontal="center" vertical="top"/>
      <protection locked="0"/>
    </xf>
    <xf numFmtId="0" fontId="5" fillId="3" borderId="5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center" vertical="top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166" fontId="19" fillId="6" borderId="5" xfId="0" applyNumberFormat="1" applyFont="1" applyFill="1" applyBorder="1" applyAlignment="1">
      <alignment horizontal="left" vertical="center"/>
    </xf>
    <xf numFmtId="166" fontId="19" fillId="6" borderId="1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19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/>
    </xf>
    <xf numFmtId="166" fontId="19" fillId="6" borderId="3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166" fontId="10" fillId="3" borderId="2" xfId="0" applyNumberFormat="1" applyFont="1" applyFill="1" applyBorder="1" applyAlignment="1" applyProtection="1">
      <alignment horizontal="left" vertical="center"/>
      <protection locked="0"/>
    </xf>
    <xf numFmtId="0" fontId="19" fillId="0" borderId="33" xfId="0" applyFont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166" fontId="10" fillId="7" borderId="5" xfId="0" applyNumberFormat="1" applyFont="1" applyFill="1" applyBorder="1" applyAlignment="1" applyProtection="1">
      <alignment horizontal="left" vertical="center"/>
      <protection locked="0"/>
    </xf>
    <xf numFmtId="9" fontId="10" fillId="7" borderId="5" xfId="0" applyNumberFormat="1" applyFont="1" applyFill="1" applyBorder="1" applyAlignment="1" applyProtection="1">
      <alignment horizontal="center" vertical="center"/>
      <protection locked="0"/>
    </xf>
    <xf numFmtId="166" fontId="10" fillId="7" borderId="5" xfId="0" applyNumberFormat="1" applyFont="1" applyFill="1" applyBorder="1" applyAlignment="1" applyProtection="1">
      <alignment vertical="center"/>
      <protection locked="0"/>
    </xf>
    <xf numFmtId="166" fontId="10" fillId="7" borderId="10" xfId="0" applyNumberFormat="1" applyFont="1" applyFill="1" applyBorder="1" applyAlignment="1" applyProtection="1">
      <alignment vertical="center"/>
      <protection locked="0"/>
    </xf>
    <xf numFmtId="166" fontId="10" fillId="7" borderId="4" xfId="0" applyNumberFormat="1" applyFont="1" applyFill="1" applyBorder="1" applyAlignment="1" applyProtection="1">
      <alignment horizontal="left" vertical="center"/>
      <protection locked="0"/>
    </xf>
    <xf numFmtId="9" fontId="10" fillId="7" borderId="4" xfId="0" applyNumberFormat="1" applyFont="1" applyFill="1" applyBorder="1" applyAlignment="1" applyProtection="1">
      <alignment horizontal="center" vertical="center"/>
      <protection locked="0"/>
    </xf>
    <xf numFmtId="166" fontId="10" fillId="7" borderId="4" xfId="0" applyNumberFormat="1" applyFont="1" applyFill="1" applyBorder="1" applyAlignment="1" applyProtection="1">
      <alignment vertical="center"/>
      <protection locked="0"/>
    </xf>
    <xf numFmtId="166" fontId="10" fillId="7" borderId="9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0" fillId="0" borderId="31" xfId="0" applyFont="1" applyBorder="1"/>
    <xf numFmtId="0" fontId="10" fillId="0" borderId="33" xfId="0" applyFont="1" applyBorder="1"/>
    <xf numFmtId="0" fontId="19" fillId="0" borderId="1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0" fillId="0" borderId="63" xfId="0" applyFont="1" applyBorder="1"/>
    <xf numFmtId="0" fontId="19" fillId="0" borderId="31" xfId="0" applyFont="1" applyBorder="1"/>
    <xf numFmtId="0" fontId="19" fillId="0" borderId="32" xfId="0" applyFont="1" applyBorder="1"/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/>
    <xf numFmtId="0" fontId="19" fillId="0" borderId="10" xfId="0" applyFont="1" applyBorder="1"/>
    <xf numFmtId="166" fontId="10" fillId="3" borderId="7" xfId="0" applyNumberFormat="1" applyFont="1" applyFill="1" applyBorder="1" applyAlignment="1" applyProtection="1">
      <alignment horizontal="left" vertical="center"/>
      <protection locked="0"/>
    </xf>
    <xf numFmtId="166" fontId="10" fillId="3" borderId="16" xfId="0" applyNumberFormat="1" applyFont="1" applyFill="1" applyBorder="1" applyAlignment="1" applyProtection="1">
      <alignment horizontal="left" vertical="center"/>
      <protection locked="0"/>
    </xf>
    <xf numFmtId="166" fontId="10" fillId="3" borderId="17" xfId="0" applyNumberFormat="1" applyFont="1" applyFill="1" applyBorder="1" applyAlignment="1" applyProtection="1">
      <alignment horizontal="left" vertical="center"/>
      <protection locked="0"/>
    </xf>
    <xf numFmtId="166" fontId="19" fillId="6" borderId="8" xfId="0" applyNumberFormat="1" applyFont="1" applyFill="1" applyBorder="1" applyAlignment="1">
      <alignment horizontal="left" vertical="center"/>
    </xf>
    <xf numFmtId="166" fontId="19" fillId="6" borderId="29" xfId="0" applyNumberFormat="1" applyFont="1" applyFill="1" applyBorder="1" applyAlignment="1">
      <alignment horizontal="left" vertical="center"/>
    </xf>
    <xf numFmtId="166" fontId="19" fillId="6" borderId="28" xfId="0" applyNumberFormat="1" applyFont="1" applyFill="1" applyBorder="1" applyAlignment="1">
      <alignment horizontal="left" vertical="center"/>
    </xf>
    <xf numFmtId="166" fontId="19" fillId="6" borderId="8" xfId="0" applyNumberFormat="1" applyFont="1" applyFill="1" applyBorder="1" applyAlignment="1">
      <alignment horizontal="center" vertical="center"/>
    </xf>
    <xf numFmtId="166" fontId="19" fillId="6" borderId="29" xfId="0" applyNumberFormat="1" applyFont="1" applyFill="1" applyBorder="1" applyAlignment="1">
      <alignment horizontal="center" vertical="center"/>
    </xf>
    <xf numFmtId="166" fontId="19" fillId="6" borderId="30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166" fontId="10" fillId="7" borderId="4" xfId="0" applyNumberFormat="1" applyFont="1" applyFill="1" applyBorder="1" applyAlignment="1" applyProtection="1">
      <alignment horizontal="center" vertical="center"/>
      <protection locked="0"/>
    </xf>
    <xf numFmtId="166" fontId="10" fillId="7" borderId="9" xfId="0" applyNumberFormat="1" applyFont="1" applyFill="1" applyBorder="1" applyAlignment="1" applyProtection="1">
      <alignment horizontal="center" vertical="center"/>
      <protection locked="0"/>
    </xf>
    <xf numFmtId="0" fontId="19" fillId="6" borderId="14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166" fontId="19" fillId="6" borderId="14" xfId="0" applyNumberFormat="1" applyFont="1" applyFill="1" applyBorder="1" applyAlignment="1">
      <alignment horizontal="center" vertical="center"/>
    </xf>
    <xf numFmtId="166" fontId="19" fillId="6" borderId="42" xfId="0" applyNumberFormat="1" applyFont="1" applyFill="1" applyBorder="1" applyAlignment="1">
      <alignment horizontal="center" vertical="center"/>
    </xf>
    <xf numFmtId="166" fontId="19" fillId="6" borderId="5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166" fontId="10" fillId="7" borderId="6" xfId="0" applyNumberFormat="1" applyFont="1" applyFill="1" applyBorder="1" applyAlignment="1" applyProtection="1">
      <alignment horizontal="center" vertical="center"/>
      <protection locked="0"/>
    </xf>
    <xf numFmtId="166" fontId="10" fillId="7" borderId="45" xfId="0" applyNumberFormat="1" applyFont="1" applyFill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66" fontId="10" fillId="3" borderId="18" xfId="0" applyNumberFormat="1" applyFont="1" applyFill="1" applyBorder="1" applyAlignment="1" applyProtection="1">
      <alignment horizontal="left" vertical="center"/>
      <protection locked="0"/>
    </xf>
    <xf numFmtId="166" fontId="10" fillId="3" borderId="8" xfId="2" applyNumberFormat="1" applyFont="1" applyFill="1" applyBorder="1" applyAlignment="1" applyProtection="1">
      <alignment horizontal="center" vertical="center"/>
      <protection locked="0"/>
    </xf>
    <xf numFmtId="166" fontId="10" fillId="3" borderId="29" xfId="2" applyNumberFormat="1" applyFont="1" applyFill="1" applyBorder="1" applyAlignment="1" applyProtection="1">
      <alignment horizontal="center" vertical="center"/>
      <protection locked="0"/>
    </xf>
    <xf numFmtId="166" fontId="10" fillId="3" borderId="28" xfId="2" applyNumberFormat="1" applyFont="1" applyFill="1" applyBorder="1" applyAlignment="1" applyProtection="1">
      <alignment horizontal="center" vertical="center"/>
      <protection locked="0"/>
    </xf>
    <xf numFmtId="166" fontId="10" fillId="3" borderId="30" xfId="2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66" fontId="10" fillId="3" borderId="7" xfId="2" applyNumberFormat="1" applyFont="1" applyFill="1" applyBorder="1" applyAlignment="1" applyProtection="1">
      <alignment horizontal="left" vertical="center"/>
      <protection locked="0"/>
    </xf>
    <xf numFmtId="166" fontId="10" fillId="3" borderId="16" xfId="2" applyNumberFormat="1" applyFont="1" applyFill="1" applyBorder="1" applyAlignment="1" applyProtection="1">
      <alignment horizontal="left" vertical="center"/>
      <protection locked="0"/>
    </xf>
    <xf numFmtId="166" fontId="10" fillId="3" borderId="17" xfId="2" applyNumberFormat="1" applyFont="1" applyFill="1" applyBorder="1" applyAlignment="1" applyProtection="1">
      <alignment horizontal="left" vertical="center"/>
      <protection locked="0"/>
    </xf>
    <xf numFmtId="166" fontId="10" fillId="3" borderId="7" xfId="2" applyNumberFormat="1" applyFont="1" applyFill="1" applyBorder="1" applyAlignment="1" applyProtection="1">
      <alignment vertical="center"/>
      <protection locked="0"/>
    </xf>
    <xf numFmtId="166" fontId="10" fillId="3" borderId="16" xfId="2" applyNumberFormat="1" applyFont="1" applyFill="1" applyBorder="1" applyAlignment="1" applyProtection="1">
      <alignment vertical="center"/>
      <protection locked="0"/>
    </xf>
    <xf numFmtId="166" fontId="10" fillId="3" borderId="17" xfId="2" applyNumberFormat="1" applyFont="1" applyFill="1" applyBorder="1" applyAlignment="1" applyProtection="1">
      <alignment vertical="center"/>
      <protection locked="0"/>
    </xf>
    <xf numFmtId="166" fontId="10" fillId="3" borderId="18" xfId="2" applyNumberFormat="1" applyFont="1" applyFill="1" applyBorder="1" applyAlignment="1" applyProtection="1">
      <alignment vertical="center"/>
      <protection locked="0"/>
    </xf>
    <xf numFmtId="0" fontId="4" fillId="0" borderId="4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6" borderId="66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167" fontId="10" fillId="3" borderId="7" xfId="0" applyNumberFormat="1" applyFont="1" applyFill="1" applyBorder="1" applyAlignment="1" applyProtection="1">
      <alignment horizontal="right"/>
      <protection locked="0"/>
    </xf>
    <xf numFmtId="167" fontId="10" fillId="3" borderId="16" xfId="0" applyNumberFormat="1" applyFont="1" applyFill="1" applyBorder="1" applyAlignment="1" applyProtection="1">
      <alignment horizontal="right"/>
      <protection locked="0"/>
    </xf>
    <xf numFmtId="167" fontId="10" fillId="3" borderId="17" xfId="0" applyNumberFormat="1" applyFont="1" applyFill="1" applyBorder="1" applyAlignment="1" applyProtection="1">
      <alignment horizontal="right"/>
      <protection locked="0"/>
    </xf>
    <xf numFmtId="14" fontId="10" fillId="3" borderId="7" xfId="0" applyNumberFormat="1" applyFont="1" applyFill="1" applyBorder="1" applyAlignment="1" applyProtection="1">
      <alignment horizontal="center"/>
      <protection locked="0"/>
    </xf>
    <xf numFmtId="14" fontId="10" fillId="3" borderId="16" xfId="0" applyNumberFormat="1" applyFont="1" applyFill="1" applyBorder="1" applyAlignment="1" applyProtection="1">
      <alignment horizontal="center"/>
      <protection locked="0"/>
    </xf>
    <xf numFmtId="14" fontId="10" fillId="3" borderId="17" xfId="0" applyNumberFormat="1" applyFont="1" applyFill="1" applyBorder="1" applyAlignment="1" applyProtection="1">
      <alignment horizontal="center"/>
      <protection locked="0"/>
    </xf>
    <xf numFmtId="166" fontId="10" fillId="6" borderId="7" xfId="2" applyNumberFormat="1" applyFont="1" applyFill="1" applyBorder="1" applyAlignment="1">
      <alignment horizontal="left" vertical="center"/>
    </xf>
    <xf numFmtId="166" fontId="10" fillId="6" borderId="16" xfId="2" applyNumberFormat="1" applyFont="1" applyFill="1" applyBorder="1" applyAlignment="1">
      <alignment horizontal="left" vertical="center"/>
    </xf>
    <xf numFmtId="166" fontId="10" fillId="6" borderId="17" xfId="2" applyNumberFormat="1" applyFont="1" applyFill="1" applyBorder="1" applyAlignment="1">
      <alignment horizontal="left" vertical="center"/>
    </xf>
    <xf numFmtId="166" fontId="10" fillId="6" borderId="7" xfId="2" applyNumberFormat="1" applyFont="1" applyFill="1" applyBorder="1" applyAlignment="1">
      <alignment vertical="center"/>
    </xf>
    <xf numFmtId="166" fontId="10" fillId="6" borderId="16" xfId="2" applyNumberFormat="1" applyFont="1" applyFill="1" applyBorder="1" applyAlignment="1">
      <alignment vertical="center"/>
    </xf>
    <xf numFmtId="166" fontId="10" fillId="6" borderId="18" xfId="2" applyNumberFormat="1" applyFont="1" applyFill="1" applyBorder="1" applyAlignment="1">
      <alignment vertical="center"/>
    </xf>
    <xf numFmtId="164" fontId="19" fillId="6" borderId="14" xfId="0" applyNumberFormat="1" applyFont="1" applyFill="1" applyBorder="1" applyAlignment="1">
      <alignment horizontal="center"/>
    </xf>
    <xf numFmtId="0" fontId="19" fillId="6" borderId="42" xfId="0" applyFont="1" applyFill="1" applyBorder="1" applyAlignment="1">
      <alignment horizontal="center"/>
    </xf>
    <xf numFmtId="0" fontId="19" fillId="0" borderId="14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41" fontId="19" fillId="6" borderId="41" xfId="0" applyNumberFormat="1" applyFont="1" applyFill="1" applyBorder="1" applyAlignment="1">
      <alignment horizontal="right"/>
    </xf>
    <xf numFmtId="41" fontId="19" fillId="6" borderId="42" xfId="0" applyNumberFormat="1" applyFont="1" applyFill="1" applyBorder="1" applyAlignment="1">
      <alignment horizontal="right"/>
    </xf>
    <xf numFmtId="41" fontId="19" fillId="6" borderId="43" xfId="0" applyNumberFormat="1" applyFont="1" applyFill="1" applyBorder="1" applyAlignment="1">
      <alignment horizontal="right"/>
    </xf>
    <xf numFmtId="164" fontId="10" fillId="6" borderId="41" xfId="0" applyNumberFormat="1" applyFont="1" applyFill="1" applyBorder="1" applyAlignment="1">
      <alignment horizontal="left"/>
    </xf>
    <xf numFmtId="164" fontId="10" fillId="6" borderId="42" xfId="0" applyNumberFormat="1" applyFont="1" applyFill="1" applyBorder="1" applyAlignment="1">
      <alignment horizontal="left"/>
    </xf>
    <xf numFmtId="164" fontId="10" fillId="6" borderId="43" xfId="0" applyNumberFormat="1" applyFont="1" applyFill="1" applyBorder="1" applyAlignment="1">
      <alignment horizontal="left"/>
    </xf>
    <xf numFmtId="164" fontId="10" fillId="3" borderId="49" xfId="0" applyNumberFormat="1" applyFont="1" applyFill="1" applyBorder="1" applyProtection="1">
      <protection locked="0"/>
    </xf>
    <xf numFmtId="0" fontId="10" fillId="0" borderId="16" xfId="0" applyFont="1" applyBorder="1" applyProtection="1">
      <protection locked="0"/>
    </xf>
    <xf numFmtId="164" fontId="10" fillId="3" borderId="7" xfId="0" applyNumberFormat="1" applyFont="1" applyFill="1" applyBorder="1" applyAlignment="1" applyProtection="1">
      <alignment horizontal="left"/>
      <protection locked="0"/>
    </xf>
    <xf numFmtId="164" fontId="10" fillId="3" borderId="16" xfId="0" applyNumberFormat="1" applyFont="1" applyFill="1" applyBorder="1" applyAlignment="1" applyProtection="1">
      <alignment horizontal="left"/>
      <protection locked="0"/>
    </xf>
    <xf numFmtId="164" fontId="10" fillId="3" borderId="17" xfId="0" applyNumberFormat="1" applyFont="1" applyFill="1" applyBorder="1" applyAlignment="1" applyProtection="1">
      <alignment horizontal="left"/>
      <protection locked="0"/>
    </xf>
    <xf numFmtId="166" fontId="10" fillId="3" borderId="17" xfId="0" applyNumberFormat="1" applyFont="1" applyFill="1" applyBorder="1" applyAlignment="1" applyProtection="1">
      <alignment horizontal="center" vertical="center"/>
      <protection locked="0"/>
    </xf>
    <xf numFmtId="164" fontId="10" fillId="3" borderId="66" xfId="0" applyNumberFormat="1" applyFont="1" applyFill="1" applyBorder="1" applyProtection="1">
      <protection locked="0"/>
    </xf>
    <xf numFmtId="0" fontId="10" fillId="0" borderId="22" xfId="0" applyFont="1" applyBorder="1" applyProtection="1">
      <protection locked="0"/>
    </xf>
    <xf numFmtId="0" fontId="19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166" fontId="10" fillId="3" borderId="63" xfId="0" applyNumberFormat="1" applyFont="1" applyFill="1" applyBorder="1" applyAlignment="1" applyProtection="1">
      <alignment horizontal="right" vertical="center"/>
      <protection locked="0"/>
    </xf>
    <xf numFmtId="166" fontId="10" fillId="3" borderId="60" xfId="0" applyNumberFormat="1" applyFont="1" applyFill="1" applyBorder="1" applyAlignment="1" applyProtection="1">
      <alignment horizontal="right" vertical="center"/>
      <protection locked="0"/>
    </xf>
    <xf numFmtId="166" fontId="10" fillId="3" borderId="61" xfId="0" applyNumberFormat="1" applyFont="1" applyFill="1" applyBorder="1" applyAlignment="1" applyProtection="1">
      <alignment horizontal="right" vertical="center"/>
      <protection locked="0"/>
    </xf>
    <xf numFmtId="0" fontId="19" fillId="6" borderId="43" xfId="0" applyFont="1" applyFill="1" applyBorder="1" applyAlignment="1">
      <alignment horizontal="center" vertical="center"/>
    </xf>
    <xf numFmtId="166" fontId="19" fillId="6" borderId="41" xfId="0" applyNumberFormat="1" applyFont="1" applyFill="1" applyBorder="1" applyAlignment="1">
      <alignment horizontal="right" vertical="center"/>
    </xf>
    <xf numFmtId="166" fontId="19" fillId="6" borderId="42" xfId="0" applyNumberFormat="1" applyFont="1" applyFill="1" applyBorder="1" applyAlignment="1">
      <alignment horizontal="right" vertical="center"/>
    </xf>
    <xf numFmtId="166" fontId="19" fillId="6" borderId="43" xfId="0" applyNumberFormat="1" applyFont="1" applyFill="1" applyBorder="1" applyAlignment="1">
      <alignment horizontal="right" vertical="center"/>
    </xf>
    <xf numFmtId="164" fontId="4" fillId="3" borderId="7" xfId="0" applyNumberFormat="1" applyFont="1" applyFill="1" applyBorder="1" applyAlignment="1" applyProtection="1">
      <alignment horizontal="center" wrapText="1"/>
      <protection locked="0"/>
    </xf>
    <xf numFmtId="164" fontId="4" fillId="3" borderId="17" xfId="0" applyNumberFormat="1" applyFont="1" applyFill="1" applyBorder="1" applyAlignment="1" applyProtection="1">
      <alignment horizontal="center" wrapText="1"/>
      <protection locked="0"/>
    </xf>
    <xf numFmtId="164" fontId="4" fillId="3" borderId="7" xfId="0" applyNumberFormat="1" applyFont="1" applyFill="1" applyBorder="1" applyAlignment="1" applyProtection="1">
      <alignment horizontal="center"/>
      <protection locked="0"/>
    </xf>
    <xf numFmtId="164" fontId="4" fillId="3" borderId="17" xfId="0" applyNumberFormat="1" applyFont="1" applyFill="1" applyBorder="1" applyAlignment="1" applyProtection="1">
      <alignment horizontal="center"/>
      <protection locked="0"/>
    </xf>
    <xf numFmtId="166" fontId="5" fillId="3" borderId="4" xfId="0" applyNumberFormat="1" applyFont="1" applyFill="1" applyBorder="1" applyAlignment="1" applyProtection="1">
      <alignment vertical="center"/>
      <protection locked="0"/>
    </xf>
    <xf numFmtId="166" fontId="19" fillId="6" borderId="50" xfId="0" applyNumberFormat="1" applyFont="1" applyFill="1" applyBorder="1" applyAlignment="1">
      <alignment horizontal="right" vertical="center"/>
    </xf>
    <xf numFmtId="0" fontId="19" fillId="0" borderId="49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166" fontId="19" fillId="6" borderId="7" xfId="0" applyNumberFormat="1" applyFont="1" applyFill="1" applyBorder="1" applyAlignment="1">
      <alignment vertical="center"/>
    </xf>
    <xf numFmtId="166" fontId="19" fillId="6" borderId="16" xfId="0" applyNumberFormat="1" applyFont="1" applyFill="1" applyBorder="1" applyAlignment="1">
      <alignment vertical="center"/>
    </xf>
    <xf numFmtId="166" fontId="19" fillId="6" borderId="17" xfId="0" applyNumberFormat="1" applyFont="1" applyFill="1" applyBorder="1" applyAlignment="1">
      <alignment vertical="center"/>
    </xf>
    <xf numFmtId="0" fontId="10" fillId="0" borderId="55" xfId="0" applyFont="1" applyBorder="1"/>
    <xf numFmtId="0" fontId="10" fillId="0" borderId="19" xfId="0" applyFont="1" applyBorder="1"/>
    <xf numFmtId="0" fontId="10" fillId="0" borderId="56" xfId="0" applyFont="1" applyBorder="1"/>
    <xf numFmtId="0" fontId="10" fillId="0" borderId="66" xfId="0" applyFont="1" applyBorder="1"/>
    <xf numFmtId="0" fontId="10" fillId="0" borderId="22" xfId="0" applyFont="1" applyBorder="1"/>
    <xf numFmtId="0" fontId="10" fillId="0" borderId="23" xfId="0" applyFont="1" applyBorder="1"/>
    <xf numFmtId="0" fontId="19" fillId="0" borderId="18" xfId="0" applyFont="1" applyBorder="1" applyAlignment="1">
      <alignment horizontal="center" vertical="center"/>
    </xf>
    <xf numFmtId="166" fontId="10" fillId="3" borderId="7" xfId="0" applyNumberFormat="1" applyFont="1" applyFill="1" applyBorder="1" applyAlignment="1" applyProtection="1">
      <alignment vertical="center"/>
      <protection locked="0"/>
    </xf>
    <xf numFmtId="166" fontId="10" fillId="3" borderId="16" xfId="0" applyNumberFormat="1" applyFont="1" applyFill="1" applyBorder="1" applyAlignment="1" applyProtection="1">
      <alignment vertical="center"/>
      <protection locked="0"/>
    </xf>
    <xf numFmtId="166" fontId="10" fillId="3" borderId="17" xfId="0" applyNumberFormat="1" applyFont="1" applyFill="1" applyBorder="1" applyAlignment="1" applyProtection="1">
      <alignment vertical="center"/>
      <protection locked="0"/>
    </xf>
    <xf numFmtId="0" fontId="19" fillId="6" borderId="66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6" borderId="23" xfId="0" applyFont="1" applyFill="1" applyBorder="1" applyAlignment="1">
      <alignment vertical="center"/>
    </xf>
    <xf numFmtId="166" fontId="19" fillId="6" borderId="33" xfId="0" applyNumberFormat="1" applyFont="1" applyFill="1" applyBorder="1" applyAlignment="1">
      <alignment vertical="center"/>
    </xf>
    <xf numFmtId="166" fontId="19" fillId="6" borderId="34" xfId="0" applyNumberFormat="1" applyFont="1" applyFill="1" applyBorder="1" applyAlignment="1">
      <alignment vertical="center"/>
    </xf>
    <xf numFmtId="166" fontId="19" fillId="6" borderId="35" xfId="0" applyNumberFormat="1" applyFont="1" applyFill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" xfId="0" applyFont="1" applyBorder="1"/>
    <xf numFmtId="166" fontId="10" fillId="7" borderId="33" xfId="0" applyNumberFormat="1" applyFont="1" applyFill="1" applyBorder="1" applyAlignment="1" applyProtection="1">
      <alignment horizontal="left" vertical="center"/>
      <protection locked="0"/>
    </xf>
    <xf numFmtId="166" fontId="10" fillId="7" borderId="34" xfId="0" applyNumberFormat="1" applyFont="1" applyFill="1" applyBorder="1" applyAlignment="1" applyProtection="1">
      <alignment horizontal="left" vertical="center"/>
      <protection locked="0"/>
    </xf>
    <xf numFmtId="166" fontId="10" fillId="7" borderId="35" xfId="0" applyNumberFormat="1" applyFont="1" applyFill="1" applyBorder="1" applyAlignment="1" applyProtection="1">
      <alignment horizontal="left" vertical="center"/>
      <protection locked="0"/>
    </xf>
    <xf numFmtId="9" fontId="10" fillId="7" borderId="31" xfId="0" applyNumberFormat="1" applyFont="1" applyFill="1" applyBorder="1" applyAlignment="1" applyProtection="1">
      <alignment horizontal="center" vertical="center"/>
      <protection locked="0"/>
    </xf>
    <xf numFmtId="166" fontId="10" fillId="7" borderId="31" xfId="0" applyNumberFormat="1" applyFont="1" applyFill="1" applyBorder="1" applyAlignment="1" applyProtection="1">
      <alignment horizontal="left" vertical="center"/>
      <protection locked="0"/>
    </xf>
    <xf numFmtId="166" fontId="10" fillId="7" borderId="31" xfId="0" applyNumberFormat="1" applyFont="1" applyFill="1" applyBorder="1" applyAlignment="1" applyProtection="1">
      <alignment vertical="center"/>
      <protection locked="0"/>
    </xf>
    <xf numFmtId="166" fontId="10" fillId="7" borderId="32" xfId="0" applyNumberFormat="1" applyFont="1" applyFill="1" applyBorder="1" applyAlignment="1" applyProtection="1">
      <alignment vertical="center"/>
      <protection locked="0"/>
    </xf>
    <xf numFmtId="41" fontId="10" fillId="3" borderId="28" xfId="0" applyNumberFormat="1" applyFont="1" applyFill="1" applyBorder="1" applyAlignment="1" applyProtection="1">
      <alignment vertical="center"/>
      <protection locked="0"/>
    </xf>
    <xf numFmtId="41" fontId="19" fillId="3" borderId="6" xfId="0" applyNumberFormat="1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41" fontId="19" fillId="3" borderId="45" xfId="0" applyNumberFormat="1" applyFont="1" applyFill="1" applyBorder="1" applyAlignment="1" applyProtection="1">
      <alignment vertical="center"/>
      <protection locked="0"/>
    </xf>
    <xf numFmtId="0" fontId="19" fillId="6" borderId="40" xfId="0" applyFont="1" applyFill="1" applyBorder="1" applyAlignment="1">
      <alignment vertical="center" wrapText="1"/>
    </xf>
    <xf numFmtId="41" fontId="19" fillId="6" borderId="40" xfId="0" applyNumberFormat="1" applyFont="1" applyFill="1" applyBorder="1" applyAlignment="1">
      <alignment vertical="center"/>
    </xf>
    <xf numFmtId="41" fontId="10" fillId="6" borderId="9" xfId="0" applyNumberFormat="1" applyFont="1" applyFill="1" applyBorder="1" applyAlignment="1">
      <alignment vertical="center"/>
    </xf>
    <xf numFmtId="41" fontId="10" fillId="3" borderId="39" xfId="0" applyNumberFormat="1" applyFont="1" applyFill="1" applyBorder="1" applyAlignment="1" applyProtection="1">
      <alignment vertical="center"/>
      <protection locked="0"/>
    </xf>
    <xf numFmtId="41" fontId="10" fillId="3" borderId="47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Border="1"/>
    <xf numFmtId="0" fontId="19" fillId="0" borderId="14" xfId="0" applyFont="1" applyBorder="1" applyAlignment="1">
      <alignment horizontal="center"/>
    </xf>
    <xf numFmtId="41" fontId="10" fillId="3" borderId="21" xfId="0" applyNumberFormat="1" applyFont="1" applyFill="1" applyBorder="1" applyAlignment="1" applyProtection="1">
      <alignment vertical="center"/>
      <protection locked="0"/>
    </xf>
    <xf numFmtId="41" fontId="10" fillId="3" borderId="22" xfId="0" applyNumberFormat="1" applyFont="1" applyFill="1" applyBorder="1" applyAlignment="1" applyProtection="1">
      <alignment vertical="center"/>
      <protection locked="0"/>
    </xf>
    <xf numFmtId="41" fontId="10" fillId="3" borderId="23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1" fontId="10" fillId="3" borderId="5" xfId="0" applyNumberFormat="1" applyFont="1" applyFill="1" applyBorder="1" applyAlignment="1" applyProtection="1">
      <alignment vertical="center"/>
      <protection locked="0"/>
    </xf>
    <xf numFmtId="41" fontId="19" fillId="6" borderId="31" xfId="0" applyNumberFormat="1" applyFont="1" applyFill="1" applyBorder="1" applyAlignment="1">
      <alignment vertical="center"/>
    </xf>
    <xf numFmtId="41" fontId="10" fillId="6" borderId="32" xfId="0" applyNumberFormat="1" applyFont="1" applyFill="1" applyBorder="1" applyAlignment="1">
      <alignment vertical="center"/>
    </xf>
    <xf numFmtId="41" fontId="23" fillId="3" borderId="6" xfId="0" applyNumberFormat="1" applyFont="1" applyFill="1" applyBorder="1" applyAlignment="1" applyProtection="1">
      <alignment vertical="center"/>
      <protection locked="0"/>
    </xf>
    <xf numFmtId="41" fontId="23" fillId="3" borderId="45" xfId="0" applyNumberFormat="1" applyFont="1" applyFill="1" applyBorder="1" applyAlignment="1" applyProtection="1">
      <alignment vertical="center"/>
      <protection locked="0"/>
    </xf>
    <xf numFmtId="41" fontId="23" fillId="3" borderId="7" xfId="0" applyNumberFormat="1" applyFont="1" applyFill="1" applyBorder="1" applyAlignment="1" applyProtection="1">
      <alignment vertical="center"/>
      <protection locked="0"/>
    </xf>
    <xf numFmtId="41" fontId="23" fillId="3" borderId="16" xfId="0" applyNumberFormat="1" applyFont="1" applyFill="1" applyBorder="1" applyAlignment="1" applyProtection="1">
      <alignment vertical="center"/>
      <protection locked="0"/>
    </xf>
    <xf numFmtId="41" fontId="23" fillId="3" borderId="17" xfId="0" applyNumberFormat="1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>
      <alignment vertical="center" wrapText="1"/>
    </xf>
    <xf numFmtId="0" fontId="10" fillId="0" borderId="4" xfId="0" quotePrefix="1" applyFont="1" applyFill="1" applyBorder="1" applyAlignment="1">
      <alignment vertical="center" wrapText="1"/>
    </xf>
    <xf numFmtId="41" fontId="19" fillId="3" borderId="7" xfId="0" applyNumberFormat="1" applyFont="1" applyFill="1" applyBorder="1" applyAlignment="1" applyProtection="1">
      <alignment vertical="center"/>
      <protection locked="0"/>
    </xf>
    <xf numFmtId="41" fontId="19" fillId="3" borderId="16" xfId="0" applyNumberFormat="1" applyFont="1" applyFill="1" applyBorder="1" applyAlignment="1" applyProtection="1">
      <alignment vertical="center"/>
      <protection locked="0"/>
    </xf>
    <xf numFmtId="41" fontId="19" fillId="3" borderId="17" xfId="0" applyNumberFormat="1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>
      <alignment horizontal="left" vertical="center"/>
    </xf>
    <xf numFmtId="0" fontId="21" fillId="2" borderId="19" xfId="0" applyFont="1" applyFill="1" applyBorder="1" applyAlignment="1">
      <alignment horizontal="left" vertical="center"/>
    </xf>
    <xf numFmtId="41" fontId="19" fillId="3" borderId="4" xfId="0" applyNumberFormat="1" applyFont="1" applyFill="1" applyBorder="1" applyAlignment="1" applyProtection="1">
      <alignment vertical="center"/>
      <protection locked="0"/>
    </xf>
    <xf numFmtId="41" fontId="19" fillId="3" borderId="9" xfId="0" applyNumberFormat="1" applyFont="1" applyFill="1" applyBorder="1" applyAlignment="1" applyProtection="1">
      <alignment vertical="center"/>
      <protection locked="0"/>
    </xf>
    <xf numFmtId="41" fontId="10" fillId="3" borderId="10" xfId="0" applyNumberFormat="1" applyFont="1" applyFill="1" applyBorder="1" applyAlignment="1" applyProtection="1">
      <alignment vertical="center"/>
      <protection locked="0"/>
    </xf>
    <xf numFmtId="0" fontId="19" fillId="0" borderId="5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9" fillId="6" borderId="49" xfId="0" applyFont="1" applyFill="1" applyBorder="1" applyAlignment="1">
      <alignment vertical="center" wrapText="1"/>
    </xf>
    <xf numFmtId="41" fontId="10" fillId="6" borderId="21" xfId="0" applyNumberFormat="1" applyFont="1" applyFill="1" applyBorder="1" applyAlignment="1">
      <alignment horizontal="center" vertical="center"/>
    </xf>
    <xf numFmtId="41" fontId="10" fillId="6" borderId="22" xfId="0" applyNumberFormat="1" applyFont="1" applyFill="1" applyBorder="1" applyAlignment="1">
      <alignment horizontal="center" vertical="center"/>
    </xf>
    <xf numFmtId="41" fontId="10" fillId="6" borderId="23" xfId="0" applyNumberFormat="1" applyFont="1" applyFill="1" applyBorder="1" applyAlignment="1">
      <alignment horizontal="center" vertical="center"/>
    </xf>
    <xf numFmtId="41" fontId="10" fillId="6" borderId="21" xfId="0" applyNumberFormat="1" applyFont="1" applyFill="1" applyBorder="1" applyAlignment="1">
      <alignment vertical="center"/>
    </xf>
    <xf numFmtId="41" fontId="10" fillId="6" borderId="22" xfId="0" applyNumberFormat="1" applyFont="1" applyFill="1" applyBorder="1" applyAlignment="1">
      <alignment vertical="center"/>
    </xf>
    <xf numFmtId="41" fontId="10" fillId="6" borderId="23" xfId="0" applyNumberFormat="1" applyFont="1" applyFill="1" applyBorder="1" applyAlignment="1">
      <alignment vertical="center"/>
    </xf>
    <xf numFmtId="41" fontId="10" fillId="6" borderId="24" xfId="0" applyNumberFormat="1" applyFont="1" applyFill="1" applyBorder="1" applyAlignment="1">
      <alignment vertical="center"/>
    </xf>
    <xf numFmtId="0" fontId="2" fillId="6" borderId="49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168" fontId="10" fillId="3" borderId="5" xfId="0" applyNumberFormat="1" applyFont="1" applyFill="1" applyBorder="1" applyAlignment="1" applyProtection="1">
      <alignment horizontal="center" vertical="center"/>
      <protection locked="0"/>
    </xf>
    <xf numFmtId="168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168" fontId="10" fillId="3" borderId="31" xfId="0" applyNumberFormat="1" applyFont="1" applyFill="1" applyBorder="1" applyAlignment="1" applyProtection="1">
      <alignment horizontal="center" vertical="center"/>
      <protection locked="0"/>
    </xf>
    <xf numFmtId="168" fontId="10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168" fontId="10" fillId="3" borderId="4" xfId="0" applyNumberFormat="1" applyFont="1" applyFill="1" applyBorder="1" applyAlignment="1" applyProtection="1">
      <alignment horizontal="center" vertical="center"/>
      <protection locked="0"/>
    </xf>
    <xf numFmtId="168" fontId="10" fillId="3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9" fontId="10" fillId="3" borderId="8" xfId="0" applyNumberFormat="1" applyFont="1" applyFill="1" applyBorder="1" applyAlignment="1" applyProtection="1">
      <alignment horizontal="center" vertical="center"/>
      <protection locked="0"/>
    </xf>
    <xf numFmtId="9" fontId="10" fillId="3" borderId="29" xfId="0" applyNumberFormat="1" applyFont="1" applyFill="1" applyBorder="1" applyAlignment="1" applyProtection="1">
      <alignment horizontal="center" vertical="center"/>
      <protection locked="0"/>
    </xf>
    <xf numFmtId="9" fontId="10" fillId="3" borderId="28" xfId="0" applyNumberFormat="1" applyFont="1" applyFill="1" applyBorder="1" applyAlignment="1" applyProtection="1">
      <alignment horizontal="center" vertical="center"/>
      <protection locked="0"/>
    </xf>
    <xf numFmtId="9" fontId="10" fillId="3" borderId="30" xfId="0" applyNumberFormat="1" applyFont="1" applyFill="1" applyBorder="1" applyAlignment="1" applyProtection="1">
      <alignment horizontal="center" vertical="center"/>
      <protection locked="0"/>
    </xf>
    <xf numFmtId="9" fontId="10" fillId="3" borderId="33" xfId="0" applyNumberFormat="1" applyFont="1" applyFill="1" applyBorder="1" applyAlignment="1" applyProtection="1">
      <alignment horizontal="center" vertical="center"/>
      <protection locked="0"/>
    </xf>
    <xf numFmtId="9" fontId="10" fillId="3" borderId="34" xfId="0" applyNumberFormat="1" applyFont="1" applyFill="1" applyBorder="1" applyAlignment="1" applyProtection="1">
      <alignment horizontal="center" vertical="center"/>
      <protection locked="0"/>
    </xf>
    <xf numFmtId="9" fontId="10" fillId="3" borderId="35" xfId="0" applyNumberFormat="1" applyFont="1" applyFill="1" applyBorder="1" applyAlignment="1" applyProtection="1">
      <alignment horizontal="center" vertical="center"/>
      <protection locked="0"/>
    </xf>
    <xf numFmtId="9" fontId="10" fillId="3" borderId="36" xfId="0" applyNumberFormat="1" applyFont="1" applyFill="1" applyBorder="1" applyAlignment="1" applyProtection="1">
      <alignment horizontal="center" vertical="center"/>
      <protection locked="0"/>
    </xf>
    <xf numFmtId="0" fontId="10" fillId="3" borderId="49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9" fontId="10" fillId="3" borderId="7" xfId="0" applyNumberFormat="1" applyFont="1" applyFill="1" applyBorder="1" applyAlignment="1" applyProtection="1">
      <alignment horizontal="center" vertical="center"/>
      <protection locked="0"/>
    </xf>
    <xf numFmtId="9" fontId="10" fillId="3" borderId="16" xfId="0" applyNumberFormat="1" applyFont="1" applyFill="1" applyBorder="1" applyAlignment="1" applyProtection="1">
      <alignment horizontal="center" vertical="center"/>
      <protection locked="0"/>
    </xf>
    <xf numFmtId="9" fontId="10" fillId="3" borderId="17" xfId="0" applyNumberFormat="1" applyFont="1" applyFill="1" applyBorder="1" applyAlignment="1" applyProtection="1">
      <alignment horizontal="center" vertical="center"/>
      <protection locked="0"/>
    </xf>
    <xf numFmtId="9" fontId="10" fillId="3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5" fillId="4" borderId="0" xfId="0" applyFont="1" applyFill="1" applyAlignment="1">
      <alignment horizontal="left" wrapText="1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10" fillId="3" borderId="48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 vertical="center"/>
    </xf>
    <xf numFmtId="167" fontId="10" fillId="3" borderId="6" xfId="0" applyNumberFormat="1" applyFont="1" applyFill="1" applyBorder="1" applyProtection="1">
      <protection locked="0"/>
    </xf>
    <xf numFmtId="167" fontId="10" fillId="3" borderId="45" xfId="0" applyNumberFormat="1" applyFont="1" applyFill="1" applyBorder="1" applyProtection="1">
      <protection locked="0"/>
    </xf>
    <xf numFmtId="167" fontId="10" fillId="3" borderId="6" xfId="0" applyNumberFormat="1" applyFont="1" applyFill="1" applyBorder="1" applyAlignment="1" applyProtection="1">
      <alignment horizontal="center"/>
      <protection locked="0"/>
    </xf>
    <xf numFmtId="0" fontId="10" fillId="0" borderId="5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167" fontId="10" fillId="3" borderId="38" xfId="0" applyNumberFormat="1" applyFont="1" applyFill="1" applyBorder="1" applyAlignment="1" applyProtection="1">
      <alignment horizontal="center"/>
      <protection locked="0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49" fontId="5" fillId="3" borderId="0" xfId="0" applyNumberFormat="1" applyFont="1" applyFill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166" fontId="10" fillId="3" borderId="21" xfId="2" applyNumberFormat="1" applyFont="1" applyFill="1" applyBorder="1" applyAlignment="1" applyProtection="1">
      <alignment horizontal="right" vertical="center"/>
      <protection locked="0"/>
    </xf>
    <xf numFmtId="166" fontId="10" fillId="3" borderId="22" xfId="2" applyNumberFormat="1" applyFont="1" applyFill="1" applyBorder="1" applyAlignment="1" applyProtection="1">
      <alignment horizontal="right" vertical="center"/>
      <protection locked="0"/>
    </xf>
    <xf numFmtId="166" fontId="10" fillId="3" borderId="23" xfId="2" applyNumberFormat="1" applyFont="1" applyFill="1" applyBorder="1" applyAlignment="1" applyProtection="1">
      <alignment horizontal="right" vertical="center"/>
      <protection locked="0"/>
    </xf>
    <xf numFmtId="166" fontId="10" fillId="3" borderId="63" xfId="2" applyNumberFormat="1" applyFont="1" applyFill="1" applyBorder="1" applyAlignment="1" applyProtection="1">
      <alignment horizontal="right" vertical="center"/>
      <protection locked="0"/>
    </xf>
    <xf numFmtId="166" fontId="10" fillId="3" borderId="60" xfId="2" applyNumberFormat="1" applyFont="1" applyFill="1" applyBorder="1" applyAlignment="1" applyProtection="1">
      <alignment horizontal="right" vertical="center"/>
      <protection locked="0"/>
    </xf>
    <xf numFmtId="166" fontId="10" fillId="3" borderId="61" xfId="2" applyNumberFormat="1" applyFont="1" applyFill="1" applyBorder="1" applyAlignment="1" applyProtection="1">
      <alignment horizontal="right" vertical="center"/>
      <protection locked="0"/>
    </xf>
    <xf numFmtId="164" fontId="10" fillId="6" borderId="41" xfId="0" applyNumberFormat="1" applyFont="1" applyFill="1" applyBorder="1" applyAlignment="1">
      <alignment horizontal="center"/>
    </xf>
    <xf numFmtId="164" fontId="10" fillId="6" borderId="43" xfId="0" applyNumberFormat="1" applyFont="1" applyFill="1" applyBorder="1" applyAlignment="1">
      <alignment horizontal="center"/>
    </xf>
    <xf numFmtId="164" fontId="10" fillId="3" borderId="18" xfId="0" applyNumberFormat="1" applyFont="1" applyFill="1" applyBorder="1" applyAlignment="1" applyProtection="1">
      <alignment horizontal="left"/>
      <protection locked="0"/>
    </xf>
    <xf numFmtId="164" fontId="10" fillId="6" borderId="50" xfId="0" applyNumberFormat="1" applyFont="1" applyFill="1" applyBorder="1" applyAlignment="1">
      <alignment horizontal="left"/>
    </xf>
    <xf numFmtId="14" fontId="19" fillId="6" borderId="41" xfId="0" applyNumberFormat="1" applyFont="1" applyFill="1" applyBorder="1" applyAlignment="1">
      <alignment horizontal="center"/>
    </xf>
    <xf numFmtId="14" fontId="19" fillId="6" borderId="42" xfId="0" applyNumberFormat="1" applyFont="1" applyFill="1" applyBorder="1" applyAlignment="1">
      <alignment horizontal="center"/>
    </xf>
    <xf numFmtId="14" fontId="19" fillId="6" borderId="4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/>
    </xf>
    <xf numFmtId="166" fontId="10" fillId="3" borderId="65" xfId="2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5" fillId="0" borderId="37" xfId="0" applyFont="1" applyBorder="1"/>
    <xf numFmtId="0" fontId="5" fillId="0" borderId="35" xfId="0" applyFont="1" applyBorder="1"/>
    <xf numFmtId="49" fontId="10" fillId="3" borderId="48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8" xfId="0" applyNumberFormat="1" applyFont="1" applyFill="1" applyBorder="1" applyAlignment="1" applyProtection="1">
      <alignment horizontal="left" vertical="center" wrapText="1"/>
      <protection locked="0"/>
    </xf>
    <xf numFmtId="166" fontId="10" fillId="3" borderId="8" xfId="0" applyNumberFormat="1" applyFont="1" applyFill="1" applyBorder="1" applyAlignment="1" applyProtection="1">
      <alignment horizontal="right" vertical="center"/>
      <protection locked="0"/>
    </xf>
    <xf numFmtId="166" fontId="10" fillId="3" borderId="29" xfId="0" applyNumberFormat="1" applyFont="1" applyFill="1" applyBorder="1" applyAlignment="1" applyProtection="1">
      <alignment horizontal="right" vertical="center"/>
      <protection locked="0"/>
    </xf>
    <xf numFmtId="166" fontId="10" fillId="3" borderId="28" xfId="0" applyNumberFormat="1" applyFont="1" applyFill="1" applyBorder="1" applyAlignment="1" applyProtection="1">
      <alignment horizontal="right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66" fontId="10" fillId="3" borderId="8" xfId="0" applyNumberFormat="1" applyFont="1" applyFill="1" applyBorder="1" applyAlignment="1" applyProtection="1">
      <alignment vertical="center"/>
      <protection locked="0"/>
    </xf>
    <xf numFmtId="166" fontId="10" fillId="3" borderId="29" xfId="0" applyNumberFormat="1" applyFont="1" applyFill="1" applyBorder="1" applyAlignment="1" applyProtection="1">
      <alignment vertical="center"/>
      <protection locked="0"/>
    </xf>
    <xf numFmtId="166" fontId="10" fillId="3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0" fillId="0" borderId="50" xfId="0" applyFont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5" fillId="2" borderId="0" xfId="0" applyFont="1" applyFill="1" applyAlignment="1">
      <alignment horizontal="justify" vertical="top" wrapText="1"/>
    </xf>
    <xf numFmtId="0" fontId="18" fillId="2" borderId="0" xfId="0" applyFont="1" applyFill="1" applyAlignment="1">
      <alignment vertical="top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horizontal="left" vertical="top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7" fillId="5" borderId="0" xfId="0" applyFont="1" applyFill="1"/>
    <xf numFmtId="0" fontId="19" fillId="0" borderId="44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5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56" xfId="0" applyFont="1" applyBorder="1" applyAlignment="1">
      <alignment wrapText="1"/>
    </xf>
    <xf numFmtId="41" fontId="19" fillId="3" borderId="23" xfId="0" applyNumberFormat="1" applyFont="1" applyFill="1" applyBorder="1" applyAlignment="1" applyProtection="1">
      <alignment vertical="center"/>
      <protection locked="0"/>
    </xf>
    <xf numFmtId="167" fontId="10" fillId="3" borderId="39" xfId="0" applyNumberFormat="1" applyFont="1" applyFill="1" applyBorder="1" applyAlignment="1" applyProtection="1">
      <alignment vertical="center"/>
      <protection locked="0"/>
    </xf>
    <xf numFmtId="167" fontId="10" fillId="3" borderId="63" xfId="0" applyNumberFormat="1" applyFont="1" applyFill="1" applyBorder="1" applyAlignment="1" applyProtection="1">
      <alignment vertical="center"/>
      <protection locked="0"/>
    </xf>
    <xf numFmtId="167" fontId="10" fillId="3" borderId="60" xfId="0" applyNumberFormat="1" applyFont="1" applyFill="1" applyBorder="1" applyAlignment="1" applyProtection="1">
      <alignment vertical="center"/>
      <protection locked="0"/>
    </xf>
    <xf numFmtId="167" fontId="10" fillId="3" borderId="61" xfId="0" applyNumberFormat="1" applyFont="1" applyFill="1" applyBorder="1" applyAlignment="1" applyProtection="1">
      <alignment vertical="center"/>
      <protection locked="0"/>
    </xf>
    <xf numFmtId="167" fontId="10" fillId="3" borderId="5" xfId="0" applyNumberFormat="1" applyFont="1" applyFill="1" applyBorder="1" applyAlignment="1" applyProtection="1">
      <alignment vertical="center"/>
      <protection locked="0"/>
    </xf>
    <xf numFmtId="167" fontId="10" fillId="3" borderId="10" xfId="0" applyNumberFormat="1" applyFont="1" applyFill="1" applyBorder="1" applyAlignment="1" applyProtection="1">
      <alignment vertical="center"/>
      <protection locked="0"/>
    </xf>
    <xf numFmtId="167" fontId="10" fillId="3" borderId="45" xfId="0" applyNumberFormat="1" applyFont="1" applyFill="1" applyBorder="1" applyAlignment="1" applyProtection="1">
      <alignment vertical="center"/>
      <protection locked="0"/>
    </xf>
    <xf numFmtId="41" fontId="10" fillId="6" borderId="41" xfId="0" applyNumberFormat="1" applyFont="1" applyFill="1" applyBorder="1" applyAlignment="1">
      <alignment vertical="center"/>
    </xf>
    <xf numFmtId="41" fontId="10" fillId="6" borderId="42" xfId="0" applyNumberFormat="1" applyFont="1" applyFill="1" applyBorder="1" applyAlignment="1">
      <alignment vertical="center"/>
    </xf>
    <xf numFmtId="41" fontId="10" fillId="6" borderId="50" xfId="0" applyNumberFormat="1" applyFont="1" applyFill="1" applyBorder="1" applyAlignment="1">
      <alignment vertical="center"/>
    </xf>
    <xf numFmtId="167" fontId="10" fillId="3" borderId="65" xfId="0" applyNumberFormat="1" applyFont="1" applyFill="1" applyBorder="1" applyAlignment="1" applyProtection="1">
      <alignment vertical="center"/>
      <protection locked="0"/>
    </xf>
    <xf numFmtId="41" fontId="10" fillId="6" borderId="43" xfId="0" applyNumberFormat="1" applyFont="1" applyFill="1" applyBorder="1" applyAlignment="1">
      <alignment vertical="center"/>
    </xf>
    <xf numFmtId="166" fontId="10" fillId="3" borderId="7" xfId="2" applyNumberFormat="1" applyFont="1" applyFill="1" applyBorder="1" applyAlignment="1" applyProtection="1">
      <alignment horizontal="right" vertical="center"/>
      <protection locked="0"/>
    </xf>
    <xf numFmtId="166" fontId="10" fillId="3" borderId="16" xfId="2" applyNumberFormat="1" applyFont="1" applyFill="1" applyBorder="1" applyAlignment="1" applyProtection="1">
      <alignment horizontal="right" vertical="center"/>
      <protection locked="0"/>
    </xf>
    <xf numFmtId="166" fontId="10" fillId="3" borderId="17" xfId="2" applyNumberFormat="1" applyFont="1" applyFill="1" applyBorder="1" applyAlignment="1" applyProtection="1">
      <alignment horizontal="right" vertical="center"/>
      <protection locked="0"/>
    </xf>
    <xf numFmtId="166" fontId="10" fillId="3" borderId="18" xfId="2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Border="1"/>
    <xf numFmtId="0" fontId="10" fillId="0" borderId="2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6" fontId="10" fillId="3" borderId="24" xfId="2" applyNumberFormat="1" applyFont="1" applyFill="1" applyBorder="1" applyAlignment="1" applyProtection="1">
      <alignment horizontal="right" vertical="center"/>
      <protection locked="0"/>
    </xf>
    <xf numFmtId="0" fontId="19" fillId="0" borderId="4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4" fontId="5" fillId="3" borderId="14" xfId="0" applyNumberFormat="1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6" fillId="2" borderId="53" xfId="0" applyFont="1" applyFill="1" applyBorder="1" applyAlignment="1">
      <alignment horizontal="left" vertical="center"/>
    </xf>
    <xf numFmtId="166" fontId="5" fillId="3" borderId="7" xfId="0" applyNumberFormat="1" applyFont="1" applyFill="1" applyBorder="1" applyAlignment="1" applyProtection="1">
      <alignment horizontal="center" vertical="center"/>
      <protection locked="0"/>
    </xf>
    <xf numFmtId="166" fontId="5" fillId="3" borderId="16" xfId="0" applyNumberFormat="1" applyFont="1" applyFill="1" applyBorder="1" applyAlignment="1" applyProtection="1">
      <alignment horizontal="center" vertical="center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top" wrapText="1"/>
    </xf>
    <xf numFmtId="0" fontId="19" fillId="2" borderId="40" xfId="0" applyFont="1" applyFill="1" applyBorder="1"/>
    <xf numFmtId="14" fontId="10" fillId="3" borderId="7" xfId="0" applyNumberFormat="1" applyFont="1" applyFill="1" applyBorder="1" applyAlignment="1" applyProtection="1">
      <protection locked="0"/>
    </xf>
    <xf numFmtId="14" fontId="10" fillId="3" borderId="16" xfId="0" applyNumberFormat="1" applyFont="1" applyFill="1" applyBorder="1" applyAlignment="1" applyProtection="1">
      <protection locked="0"/>
    </xf>
    <xf numFmtId="14" fontId="10" fillId="3" borderId="17" xfId="0" applyNumberFormat="1" applyFont="1" applyFill="1" applyBorder="1" applyAlignment="1" applyProtection="1">
      <protection locked="0"/>
    </xf>
    <xf numFmtId="167" fontId="10" fillId="3" borderId="33" xfId="0" applyNumberFormat="1" applyFont="1" applyFill="1" applyBorder="1" applyAlignment="1" applyProtection="1">
      <alignment horizontal="center"/>
      <protection locked="0"/>
    </xf>
    <xf numFmtId="167" fontId="10" fillId="3" borderId="34" xfId="0" applyNumberFormat="1" applyFont="1" applyFill="1" applyBorder="1" applyAlignment="1" applyProtection="1">
      <alignment horizontal="center"/>
      <protection locked="0"/>
    </xf>
    <xf numFmtId="167" fontId="10" fillId="3" borderId="35" xfId="0" applyNumberFormat="1" applyFont="1" applyFill="1" applyBorder="1" applyAlignment="1" applyProtection="1">
      <alignment horizontal="center"/>
      <protection locked="0"/>
    </xf>
    <xf numFmtId="0" fontId="5" fillId="7" borderId="14" xfId="0" applyFont="1" applyFill="1" applyBorder="1" applyAlignment="1" applyProtection="1">
      <alignment horizontal="center"/>
      <protection locked="0"/>
    </xf>
    <xf numFmtId="0" fontId="5" fillId="7" borderId="50" xfId="0" applyFont="1" applyFill="1" applyBorder="1" applyAlignment="1" applyProtection="1">
      <alignment horizontal="center"/>
      <protection locked="0"/>
    </xf>
  </cellXfs>
  <cellStyles count="3">
    <cellStyle name="Navadno" xfId="0" builtinId="0"/>
    <cellStyle name="Navadno 2" xfId="1" xr:uid="{00000000-0005-0000-0000-000001000000}"/>
    <cellStyle name="Vejica" xfId="2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803"/>
  <sheetViews>
    <sheetView tabSelected="1" showRuler="0" view="pageBreakPreview" zoomScale="85" zoomScaleNormal="70" zoomScaleSheetLayoutView="85" workbookViewId="0">
      <selection activeCell="L796" sqref="L796:N796"/>
    </sheetView>
  </sheetViews>
  <sheetFormatPr defaultColWidth="9.28515625" defaultRowHeight="23.25" customHeight="1" x14ac:dyDescent="0.25"/>
  <cols>
    <col min="1" max="1" width="12.42578125" style="4" customWidth="1"/>
    <col min="2" max="26" width="5.7109375" style="2" customWidth="1"/>
    <col min="27" max="27" width="5" style="4" customWidth="1"/>
    <col min="28" max="35" width="9.28515625" style="2"/>
    <col min="36" max="36" width="8.28515625" style="2" customWidth="1"/>
    <col min="37" max="16384" width="9.28515625" style="2"/>
  </cols>
  <sheetData>
    <row r="1" spans="1:28" s="174" customFormat="1" ht="23.25" customHeight="1" thickBot="1" x14ac:dyDescent="0.35">
      <c r="A1" s="175" t="s">
        <v>300</v>
      </c>
      <c r="B1" s="173" t="s">
        <v>300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07" t="s">
        <v>510</v>
      </c>
      <c r="N1" s="207"/>
      <c r="O1" s="207"/>
      <c r="P1" s="207"/>
      <c r="Q1" s="207"/>
      <c r="R1" s="207"/>
      <c r="S1" s="207"/>
      <c r="T1" s="207"/>
      <c r="U1" s="207"/>
      <c r="V1" s="207"/>
      <c r="W1" s="176"/>
      <c r="X1" s="173" t="s">
        <v>126</v>
      </c>
      <c r="Y1" s="176"/>
      <c r="Z1" s="173" t="s">
        <v>125</v>
      </c>
      <c r="AA1" s="173"/>
    </row>
    <row r="2" spans="1:28" s="5" customFormat="1" ht="30" customHeight="1" x14ac:dyDescent="0.35">
      <c r="A2" s="82" t="s">
        <v>168</v>
      </c>
      <c r="B2" s="13" t="s">
        <v>298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s="1" customFormat="1" ht="30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8" ht="38.25" customHeight="1" x14ac:dyDescent="0.25">
      <c r="B4" s="325" t="s">
        <v>115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</row>
    <row r="5" spans="1:28" s="7" customFormat="1" ht="24.95" customHeight="1" x14ac:dyDescent="0.2">
      <c r="A5" s="22"/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22"/>
    </row>
    <row r="6" spans="1:28" ht="23.25" customHeight="1" x14ac:dyDescent="0.25">
      <c r="B6" s="864" t="s">
        <v>116</v>
      </c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</row>
    <row r="7" spans="1:28" ht="23.25" customHeight="1" x14ac:dyDescent="0.25">
      <c r="B7" s="424" t="s">
        <v>117</v>
      </c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B7" s="194"/>
    </row>
    <row r="8" spans="1:28" ht="51" customHeight="1" x14ac:dyDescent="0.25">
      <c r="A8" s="42"/>
      <c r="B8" s="423" t="s">
        <v>496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</row>
    <row r="9" spans="1:28" ht="24.95" customHeight="1" x14ac:dyDescent="0.25">
      <c r="A9" s="166"/>
      <c r="B9" s="166"/>
      <c r="C9" s="168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8" s="41" customFormat="1" ht="40.5" customHeight="1" x14ac:dyDescent="0.25">
      <c r="A10" s="170"/>
      <c r="B10" s="865" t="s">
        <v>354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42"/>
    </row>
    <row r="11" spans="1:28" s="7" customFormat="1" ht="24.95" customHeight="1" x14ac:dyDescent="0.2">
      <c r="A11" s="171"/>
      <c r="B11" s="172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22"/>
    </row>
    <row r="12" spans="1:28" ht="44.25" customHeight="1" x14ac:dyDescent="0.25">
      <c r="A12" s="166"/>
      <c r="B12" s="869" t="s">
        <v>498</v>
      </c>
      <c r="C12" s="869"/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69"/>
      <c r="U12" s="869"/>
      <c r="V12" s="869"/>
      <c r="W12" s="869"/>
      <c r="X12" s="869"/>
      <c r="Y12" s="869"/>
      <c r="Z12" s="869"/>
    </row>
    <row r="13" spans="1:28" ht="24.9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8" ht="39" customHeight="1" x14ac:dyDescent="0.25">
      <c r="B14" s="325" t="s">
        <v>499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</row>
    <row r="15" spans="1:28" ht="38.25" customHeight="1" x14ac:dyDescent="0.25">
      <c r="B15" s="28" t="s">
        <v>141</v>
      </c>
      <c r="C15" s="863" t="s">
        <v>356</v>
      </c>
      <c r="D15" s="863"/>
      <c r="E15" s="863"/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863"/>
      <c r="R15" s="863"/>
      <c r="S15" s="863"/>
      <c r="T15" s="863"/>
      <c r="U15" s="863"/>
      <c r="V15" s="863"/>
      <c r="W15" s="863"/>
      <c r="X15" s="863"/>
      <c r="Y15" s="863"/>
      <c r="Z15" s="863"/>
    </row>
    <row r="16" spans="1:28" ht="39" customHeight="1" x14ac:dyDescent="0.25">
      <c r="B16" s="28" t="s">
        <v>142</v>
      </c>
      <c r="C16" s="863" t="s">
        <v>357</v>
      </c>
      <c r="D16" s="863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863"/>
      <c r="P16" s="863"/>
      <c r="Q16" s="863"/>
      <c r="R16" s="863"/>
      <c r="S16" s="863"/>
      <c r="T16" s="863"/>
      <c r="U16" s="863"/>
      <c r="V16" s="863"/>
      <c r="W16" s="863"/>
      <c r="X16" s="863"/>
      <c r="Y16" s="863"/>
      <c r="Z16" s="863"/>
    </row>
    <row r="17" spans="1:27" ht="18" x14ac:dyDescent="0.25">
      <c r="B17" s="4"/>
      <c r="C17" s="28" t="s">
        <v>75</v>
      </c>
      <c r="D17" s="22" t="s">
        <v>320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7" ht="18" x14ac:dyDescent="0.25">
      <c r="B18" s="4"/>
      <c r="C18" s="28" t="s">
        <v>76</v>
      </c>
      <c r="D18" s="22" t="s">
        <v>321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7" ht="18" x14ac:dyDescent="0.25">
      <c r="B19" s="4"/>
      <c r="C19" s="28" t="s">
        <v>77</v>
      </c>
      <c r="D19" s="22" t="s">
        <v>322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18" x14ac:dyDescent="0.25">
      <c r="B20" s="4"/>
      <c r="C20" s="28" t="s">
        <v>78</v>
      </c>
      <c r="D20" s="22" t="s">
        <v>323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18" x14ac:dyDescent="0.25">
      <c r="B21" s="4"/>
      <c r="C21" s="28" t="s">
        <v>79</v>
      </c>
      <c r="D21" s="22" t="s">
        <v>324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7" ht="18" x14ac:dyDescent="0.25">
      <c r="B22" s="4"/>
      <c r="C22" s="28" t="s">
        <v>80</v>
      </c>
      <c r="D22" s="22" t="s">
        <v>325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7" ht="18" x14ac:dyDescent="0.25">
      <c r="B23" s="4"/>
      <c r="C23" s="28" t="s">
        <v>81</v>
      </c>
      <c r="D23" s="22" t="s">
        <v>326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39" customHeight="1" x14ac:dyDescent="0.25">
      <c r="B24" s="4"/>
      <c r="C24" s="28" t="s">
        <v>82</v>
      </c>
      <c r="D24" s="423" t="s">
        <v>327</v>
      </c>
      <c r="E24" s="870"/>
      <c r="F24" s="870"/>
      <c r="G24" s="870"/>
      <c r="H24" s="870"/>
      <c r="I24" s="870"/>
      <c r="J24" s="870"/>
      <c r="K24" s="870"/>
      <c r="L24" s="870"/>
      <c r="M24" s="870"/>
      <c r="N24" s="870"/>
      <c r="O24" s="870"/>
      <c r="P24" s="870"/>
      <c r="Q24" s="870"/>
      <c r="R24" s="870"/>
      <c r="S24" s="870"/>
      <c r="T24" s="870"/>
      <c r="U24" s="870"/>
      <c r="V24" s="870"/>
      <c r="W24" s="870"/>
      <c r="X24" s="870"/>
      <c r="Y24" s="870"/>
      <c r="Z24" s="870"/>
    </row>
    <row r="25" spans="1:27" ht="18" x14ac:dyDescent="0.25">
      <c r="B25" s="4"/>
      <c r="C25" s="28" t="s">
        <v>294</v>
      </c>
      <c r="D25" s="22" t="s">
        <v>328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7" s="165" customFormat="1" ht="18" x14ac:dyDescent="0.25">
      <c r="A26" s="4"/>
      <c r="B26" s="4"/>
      <c r="C26" s="28" t="s">
        <v>295</v>
      </c>
      <c r="D26" s="871" t="s">
        <v>329</v>
      </c>
      <c r="E26" s="871"/>
      <c r="F26" s="871"/>
      <c r="G26" s="871"/>
      <c r="H26" s="871"/>
      <c r="I26" s="871"/>
      <c r="J26" s="871"/>
      <c r="K26" s="871"/>
      <c r="L26" s="871"/>
      <c r="M26" s="871"/>
      <c r="N26" s="871"/>
      <c r="O26" s="871"/>
      <c r="P26" s="871"/>
      <c r="Q26" s="871"/>
      <c r="R26" s="871"/>
      <c r="S26" s="871"/>
      <c r="T26" s="871"/>
      <c r="U26" s="871"/>
      <c r="V26" s="871"/>
      <c r="W26" s="871"/>
      <c r="X26" s="871"/>
      <c r="Y26" s="871"/>
      <c r="Z26" s="871"/>
      <c r="AA26" s="4"/>
    </row>
    <row r="27" spans="1:27" ht="24.95" customHeight="1" x14ac:dyDescent="0.25">
      <c r="B27" s="4"/>
      <c r="C27" s="28" t="s">
        <v>300</v>
      </c>
      <c r="D27" s="871"/>
      <c r="E27" s="871"/>
      <c r="F27" s="871"/>
      <c r="G27" s="871"/>
      <c r="H27" s="871"/>
      <c r="I27" s="871"/>
      <c r="J27" s="871"/>
      <c r="K27" s="871"/>
      <c r="L27" s="871"/>
      <c r="M27" s="871"/>
      <c r="N27" s="871"/>
      <c r="O27" s="871"/>
      <c r="P27" s="871"/>
      <c r="Q27" s="871"/>
      <c r="R27" s="871"/>
      <c r="S27" s="871"/>
      <c r="T27" s="871"/>
      <c r="U27" s="871"/>
      <c r="V27" s="871"/>
      <c r="W27" s="871"/>
      <c r="X27" s="871"/>
      <c r="Y27" s="871"/>
      <c r="Z27" s="871"/>
    </row>
    <row r="28" spans="1:27" s="69" customFormat="1" ht="30.75" customHeight="1" x14ac:dyDescent="0.3">
      <c r="A28" s="68" t="s">
        <v>118</v>
      </c>
      <c r="B28" s="879" t="s">
        <v>119</v>
      </c>
      <c r="C28" s="879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79"/>
      <c r="Q28" s="879"/>
      <c r="R28" s="879"/>
      <c r="S28" s="879"/>
      <c r="T28" s="879"/>
      <c r="U28" s="879"/>
      <c r="V28" s="879"/>
      <c r="W28" s="879"/>
      <c r="X28" s="879"/>
      <c r="Y28" s="879"/>
      <c r="Z28" s="879"/>
    </row>
    <row r="29" spans="1:27" ht="24.95" customHeigh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7" s="52" customFormat="1" ht="14.25" customHeight="1" x14ac:dyDescent="0.25">
      <c r="A30" s="51"/>
      <c r="B30" s="21" t="s">
        <v>344</v>
      </c>
      <c r="C30" s="4"/>
      <c r="D30" s="4"/>
      <c r="E30" s="4"/>
      <c r="F30" s="4"/>
      <c r="G30" s="4"/>
      <c r="H30" s="4"/>
      <c r="I30" s="4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Y30" s="53"/>
      <c r="Z30" s="53"/>
    </row>
    <row r="31" spans="1:27" ht="119.25" customHeight="1" x14ac:dyDescent="0.3">
      <c r="A31" s="16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</row>
    <row r="32" spans="1:27" ht="24.95" customHeight="1" x14ac:dyDescent="0.3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7" s="11" customFormat="1" ht="23.25" customHeight="1" x14ac:dyDescent="0.3">
      <c r="A33" s="16" t="s">
        <v>120</v>
      </c>
      <c r="B33" s="16" t="s">
        <v>121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s="1" customFormat="1" ht="8.25" customHeight="1" x14ac:dyDescent="0.15">
      <c r="A34" s="15"/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58.5" customHeight="1" x14ac:dyDescent="0.25">
      <c r="B35" s="867" t="s">
        <v>497</v>
      </c>
      <c r="C35" s="868"/>
      <c r="D35" s="868"/>
      <c r="E35" s="868"/>
      <c r="F35" s="868"/>
      <c r="G35" s="868"/>
      <c r="H35" s="868"/>
      <c r="I35" s="868"/>
      <c r="J35" s="868"/>
      <c r="K35" s="868"/>
      <c r="L35" s="868"/>
      <c r="M35" s="868"/>
      <c r="N35" s="868"/>
      <c r="O35" s="868"/>
      <c r="P35" s="868"/>
      <c r="Q35" s="868"/>
      <c r="R35" s="868"/>
      <c r="S35" s="868"/>
      <c r="T35" s="868"/>
      <c r="U35" s="868"/>
      <c r="V35" s="868"/>
      <c r="W35" s="868"/>
      <c r="X35" s="868"/>
      <c r="Y35" s="868"/>
      <c r="Z35" s="868"/>
    </row>
    <row r="36" spans="1:27" s="14" customFormat="1" ht="16.899999999999999" customHeight="1" x14ac:dyDescent="0.2"/>
    <row r="37" spans="1:27" s="4" customFormat="1" ht="23.25" customHeight="1" x14ac:dyDescent="0.25">
      <c r="B37" s="21" t="s">
        <v>99</v>
      </c>
    </row>
    <row r="38" spans="1:27" ht="96" customHeight="1" x14ac:dyDescent="0.25"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</row>
    <row r="39" spans="1:27" s="166" customFormat="1" ht="24.95" customHeight="1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7" s="85" customFormat="1" ht="24.95" customHeight="1" x14ac:dyDescent="0.2">
      <c r="A40" s="83"/>
      <c r="B40" s="31" t="s">
        <v>491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83"/>
      <c r="R40" s="83"/>
      <c r="S40" s="83" t="s">
        <v>300</v>
      </c>
      <c r="T40" s="83"/>
      <c r="U40" s="919" t="s">
        <v>300</v>
      </c>
      <c r="V40" s="920"/>
      <c r="W40" s="920"/>
      <c r="X40" s="920"/>
      <c r="Y40" s="920"/>
      <c r="Z40" s="921"/>
      <c r="AA40" s="83"/>
    </row>
    <row r="41" spans="1:27" s="85" customFormat="1" ht="27" customHeight="1" x14ac:dyDescent="0.2">
      <c r="A41" s="83"/>
      <c r="B41" s="422" t="s">
        <v>490</v>
      </c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918"/>
      <c r="U41" s="919" t="s">
        <v>300</v>
      </c>
      <c r="V41" s="920"/>
      <c r="W41" s="920"/>
      <c r="X41" s="920"/>
      <c r="Y41" s="920"/>
      <c r="Z41" s="921"/>
      <c r="AA41" s="83"/>
    </row>
    <row r="42" spans="1:27" s="85" customFormat="1" ht="24.95" customHeight="1" x14ac:dyDescent="0.2">
      <c r="A42" s="83"/>
      <c r="B42" s="84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</row>
    <row r="43" spans="1:27" s="86" customFormat="1" ht="32.25" customHeight="1" x14ac:dyDescent="0.3">
      <c r="A43" s="76"/>
      <c r="B43" s="836" t="s">
        <v>128</v>
      </c>
      <c r="C43" s="836"/>
      <c r="D43" s="836"/>
      <c r="E43" s="836"/>
      <c r="F43" s="836"/>
      <c r="G43" s="836"/>
      <c r="H43" s="836"/>
      <c r="I43" s="836"/>
      <c r="J43" s="836"/>
      <c r="K43" s="836"/>
      <c r="L43" s="836"/>
      <c r="M43" s="836"/>
      <c r="N43" s="836"/>
      <c r="O43" s="836"/>
      <c r="P43" s="836"/>
      <c r="Q43" s="836"/>
      <c r="R43" s="836"/>
      <c r="S43" s="836"/>
      <c r="T43" s="836"/>
      <c r="U43" s="836"/>
      <c r="V43" s="836"/>
      <c r="W43" s="836"/>
      <c r="X43" s="836"/>
      <c r="Y43" s="836"/>
      <c r="Z43" s="836"/>
      <c r="AA43" s="76"/>
    </row>
    <row r="44" spans="1:27" ht="15.6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ht="26.25" customHeight="1" x14ac:dyDescent="0.25">
      <c r="A45" s="42"/>
      <c r="B45" s="417" t="s">
        <v>433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</row>
    <row r="46" spans="1:27" s="116" customFormat="1" ht="23.25" customHeight="1" x14ac:dyDescent="0.25">
      <c r="A46" s="4"/>
      <c r="B46" s="117" t="s">
        <v>371</v>
      </c>
      <c r="C46" s="117"/>
      <c r="D46" s="117"/>
      <c r="E46" s="117"/>
      <c r="F46" s="117"/>
      <c r="G46" s="117"/>
      <c r="H46" s="11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8.1" customHeight="1" thickBot="1" x14ac:dyDescent="0.3">
      <c r="B47" s="62"/>
      <c r="C47" s="62"/>
      <c r="D47" s="62"/>
      <c r="E47" s="62"/>
      <c r="F47" s="62"/>
      <c r="G47" s="62"/>
      <c r="H47" s="6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s="9" customFormat="1" ht="26.25" customHeight="1" thickBot="1" x14ac:dyDescent="0.25">
      <c r="A48" s="14"/>
      <c r="B48" s="861" t="s">
        <v>293</v>
      </c>
      <c r="C48" s="862"/>
      <c r="D48" s="402" t="s">
        <v>140</v>
      </c>
      <c r="E48" s="402"/>
      <c r="F48" s="402"/>
      <c r="G48" s="402"/>
      <c r="H48" s="402"/>
      <c r="I48" s="402"/>
      <c r="J48" s="402"/>
      <c r="K48" s="402"/>
      <c r="L48" s="402" t="s">
        <v>127</v>
      </c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880"/>
      <c r="AA48" s="14"/>
    </row>
    <row r="49" spans="1:32" ht="25.15" customHeight="1" x14ac:dyDescent="0.25">
      <c r="B49" s="872">
        <v>2021</v>
      </c>
      <c r="C49" s="873"/>
      <c r="D49" s="177"/>
      <c r="E49" s="875" t="s">
        <v>125</v>
      </c>
      <c r="F49" s="876"/>
      <c r="G49" s="877"/>
      <c r="H49" s="180"/>
      <c r="I49" s="875" t="s">
        <v>126</v>
      </c>
      <c r="J49" s="876"/>
      <c r="K49" s="877"/>
      <c r="L49" s="180"/>
      <c r="M49" s="875" t="s">
        <v>124</v>
      </c>
      <c r="N49" s="876"/>
      <c r="O49" s="876"/>
      <c r="P49" s="877"/>
      <c r="Q49" s="180"/>
      <c r="R49" s="875" t="s">
        <v>123</v>
      </c>
      <c r="S49" s="876"/>
      <c r="T49" s="876"/>
      <c r="U49" s="877"/>
      <c r="V49" s="180"/>
      <c r="W49" s="875" t="s">
        <v>122</v>
      </c>
      <c r="X49" s="876"/>
      <c r="Y49" s="876"/>
      <c r="Z49" s="878"/>
    </row>
    <row r="50" spans="1:32" ht="24.75" customHeight="1" x14ac:dyDescent="0.25">
      <c r="B50" s="872">
        <v>2022</v>
      </c>
      <c r="C50" s="873"/>
      <c r="D50" s="178"/>
      <c r="E50" s="874" t="s">
        <v>125</v>
      </c>
      <c r="F50" s="346"/>
      <c r="G50" s="347"/>
      <c r="H50" s="181"/>
      <c r="I50" s="874" t="s">
        <v>126</v>
      </c>
      <c r="J50" s="346"/>
      <c r="K50" s="347"/>
      <c r="L50" s="181"/>
      <c r="M50" s="875" t="s">
        <v>124</v>
      </c>
      <c r="N50" s="876"/>
      <c r="O50" s="876"/>
      <c r="P50" s="877"/>
      <c r="Q50" s="181"/>
      <c r="R50" s="875" t="s">
        <v>123</v>
      </c>
      <c r="S50" s="876"/>
      <c r="T50" s="876"/>
      <c r="U50" s="877"/>
      <c r="V50" s="181"/>
      <c r="W50" s="875" t="s">
        <v>122</v>
      </c>
      <c r="X50" s="876"/>
      <c r="Y50" s="876"/>
      <c r="Z50" s="878"/>
    </row>
    <row r="51" spans="1:32" ht="25.15" customHeight="1" thickBot="1" x14ac:dyDescent="0.3">
      <c r="B51" s="911">
        <v>2023</v>
      </c>
      <c r="C51" s="513"/>
      <c r="D51" s="179"/>
      <c r="E51" s="912" t="s">
        <v>125</v>
      </c>
      <c r="F51" s="853"/>
      <c r="G51" s="854"/>
      <c r="H51" s="182"/>
      <c r="I51" s="912" t="s">
        <v>126</v>
      </c>
      <c r="J51" s="853"/>
      <c r="K51" s="854"/>
      <c r="L51" s="182"/>
      <c r="M51" s="904" t="s">
        <v>124</v>
      </c>
      <c r="N51" s="905"/>
      <c r="O51" s="905"/>
      <c r="P51" s="906"/>
      <c r="Q51" s="182"/>
      <c r="R51" s="904" t="s">
        <v>123</v>
      </c>
      <c r="S51" s="905"/>
      <c r="T51" s="905"/>
      <c r="U51" s="906"/>
      <c r="V51" s="182"/>
      <c r="W51" s="904" t="s">
        <v>122</v>
      </c>
      <c r="X51" s="905"/>
      <c r="Y51" s="905"/>
      <c r="Z51" s="907"/>
    </row>
    <row r="52" spans="1:32" ht="23.25" customHeight="1" x14ac:dyDescent="0.25">
      <c r="B52" s="423" t="s">
        <v>129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</row>
    <row r="53" spans="1:32" s="116" customFormat="1" ht="23.25" customHeight="1" x14ac:dyDescent="0.25">
      <c r="A53" s="4"/>
      <c r="B53" s="913" t="s">
        <v>373</v>
      </c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18"/>
      <c r="AA53" s="4"/>
    </row>
    <row r="54" spans="1:32" ht="8.1" customHeight="1" thickBot="1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19"/>
    </row>
    <row r="55" spans="1:32" ht="23.25" customHeight="1" thickBot="1" x14ac:dyDescent="0.3">
      <c r="B55" s="903"/>
      <c r="C55" s="299"/>
      <c r="D55" s="299"/>
      <c r="E55" s="299"/>
      <c r="F55" s="299"/>
      <c r="G55" s="299"/>
      <c r="H55" s="299"/>
      <c r="I55" s="402">
        <v>2021</v>
      </c>
      <c r="J55" s="403"/>
      <c r="K55" s="403"/>
      <c r="L55" s="403"/>
      <c r="M55" s="403"/>
      <c r="N55" s="403"/>
      <c r="O55" s="402">
        <f>I55+1</f>
        <v>2022</v>
      </c>
      <c r="P55" s="403"/>
      <c r="Q55" s="403"/>
      <c r="R55" s="403"/>
      <c r="S55" s="403"/>
      <c r="T55" s="403"/>
      <c r="U55" s="402">
        <f>O55+1</f>
        <v>2023</v>
      </c>
      <c r="V55" s="403"/>
      <c r="W55" s="403"/>
      <c r="X55" s="403"/>
      <c r="Y55" s="403"/>
      <c r="Z55" s="404"/>
    </row>
    <row r="56" spans="1:32" ht="25.15" customHeight="1" x14ac:dyDescent="0.25">
      <c r="B56" s="908" t="s">
        <v>21</v>
      </c>
      <c r="C56" s="909"/>
      <c r="D56" s="909"/>
      <c r="E56" s="909"/>
      <c r="F56" s="909"/>
      <c r="G56" s="909"/>
      <c r="H56" s="909"/>
      <c r="I56" s="822"/>
      <c r="J56" s="823"/>
      <c r="K56" s="823"/>
      <c r="L56" s="823"/>
      <c r="M56" s="823"/>
      <c r="N56" s="824"/>
      <c r="O56" s="822"/>
      <c r="P56" s="823"/>
      <c r="Q56" s="823"/>
      <c r="R56" s="823"/>
      <c r="S56" s="823"/>
      <c r="T56" s="824"/>
      <c r="U56" s="822"/>
      <c r="V56" s="823"/>
      <c r="W56" s="823"/>
      <c r="X56" s="823"/>
      <c r="Y56" s="823"/>
      <c r="Z56" s="910"/>
    </row>
    <row r="57" spans="1:32" ht="25.15" customHeight="1" x14ac:dyDescent="0.25">
      <c r="B57" s="881" t="s">
        <v>22</v>
      </c>
      <c r="C57" s="882"/>
      <c r="D57" s="882"/>
      <c r="E57" s="882"/>
      <c r="F57" s="882"/>
      <c r="G57" s="882"/>
      <c r="H57" s="882"/>
      <c r="I57" s="822"/>
      <c r="J57" s="823"/>
      <c r="K57" s="823"/>
      <c r="L57" s="823"/>
      <c r="M57" s="823"/>
      <c r="N57" s="824"/>
      <c r="O57" s="899"/>
      <c r="P57" s="900"/>
      <c r="Q57" s="900"/>
      <c r="R57" s="900"/>
      <c r="S57" s="900"/>
      <c r="T57" s="901"/>
      <c r="U57" s="899"/>
      <c r="V57" s="900"/>
      <c r="W57" s="900"/>
      <c r="X57" s="900"/>
      <c r="Y57" s="900"/>
      <c r="Z57" s="902"/>
    </row>
    <row r="58" spans="1:32" ht="25.15" customHeight="1" x14ac:dyDescent="0.25">
      <c r="B58" s="881" t="s">
        <v>23</v>
      </c>
      <c r="C58" s="882"/>
      <c r="D58" s="882"/>
      <c r="E58" s="882"/>
      <c r="F58" s="882"/>
      <c r="G58" s="882"/>
      <c r="H58" s="882"/>
      <c r="I58" s="822"/>
      <c r="J58" s="823"/>
      <c r="K58" s="823"/>
      <c r="L58" s="823"/>
      <c r="M58" s="823"/>
      <c r="N58" s="824"/>
      <c r="O58" s="899"/>
      <c r="P58" s="900"/>
      <c r="Q58" s="900"/>
      <c r="R58" s="900"/>
      <c r="S58" s="900"/>
      <c r="T58" s="901"/>
      <c r="U58" s="899"/>
      <c r="V58" s="900"/>
      <c r="W58" s="900"/>
      <c r="X58" s="900"/>
      <c r="Y58" s="900"/>
      <c r="Z58" s="902"/>
    </row>
    <row r="59" spans="1:32" ht="25.15" customHeight="1" thickBot="1" x14ac:dyDescent="0.3">
      <c r="B59" s="820" t="s">
        <v>24</v>
      </c>
      <c r="C59" s="821"/>
      <c r="D59" s="821"/>
      <c r="E59" s="821"/>
      <c r="F59" s="821"/>
      <c r="G59" s="821"/>
      <c r="H59" s="821"/>
      <c r="I59" s="822"/>
      <c r="J59" s="823"/>
      <c r="K59" s="823"/>
      <c r="L59" s="823"/>
      <c r="M59" s="823"/>
      <c r="N59" s="824"/>
      <c r="O59" s="825"/>
      <c r="P59" s="826"/>
      <c r="Q59" s="826"/>
      <c r="R59" s="826"/>
      <c r="S59" s="826"/>
      <c r="T59" s="827"/>
      <c r="U59" s="825"/>
      <c r="V59" s="826"/>
      <c r="W59" s="826"/>
      <c r="X59" s="826"/>
      <c r="Y59" s="826"/>
      <c r="Z59" s="837"/>
    </row>
    <row r="60" spans="1:32" ht="25.15" customHeight="1" thickBot="1" x14ac:dyDescent="0.3">
      <c r="B60" s="838" t="s">
        <v>370</v>
      </c>
      <c r="C60" s="402"/>
      <c r="D60" s="402"/>
      <c r="E60" s="402"/>
      <c r="F60" s="402"/>
      <c r="G60" s="402"/>
      <c r="H60" s="402"/>
      <c r="I60" s="670">
        <f>SUM(I56:I59)</f>
        <v>0</v>
      </c>
      <c r="J60" s="671"/>
      <c r="K60" s="671"/>
      <c r="L60" s="671"/>
      <c r="M60" s="671"/>
      <c r="N60" s="672"/>
      <c r="O60" s="670">
        <f>SUM(O56:O59)</f>
        <v>0</v>
      </c>
      <c r="P60" s="671"/>
      <c r="Q60" s="671"/>
      <c r="R60" s="671"/>
      <c r="S60" s="671"/>
      <c r="T60" s="672"/>
      <c r="U60" s="670">
        <f t="shared" ref="U60" si="0">SUM(U56:U59)</f>
        <v>0</v>
      </c>
      <c r="V60" s="671"/>
      <c r="W60" s="671"/>
      <c r="X60" s="671"/>
      <c r="Y60" s="671"/>
      <c r="Z60" s="678"/>
    </row>
    <row r="61" spans="1:32" s="4" customFormat="1" ht="14.25" customHeight="1" thickBot="1" x14ac:dyDescent="0.3"/>
    <row r="62" spans="1:32" s="9" customFormat="1" ht="21" customHeight="1" thickBot="1" x14ac:dyDescent="0.25">
      <c r="A62" s="14"/>
      <c r="B62" s="10" t="s">
        <v>511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1"/>
      <c r="U62" s="183"/>
      <c r="V62" s="31" t="s">
        <v>126</v>
      </c>
      <c r="W62" s="31"/>
      <c r="X62" s="183" t="s">
        <v>300</v>
      </c>
      <c r="Y62" s="31" t="s">
        <v>125</v>
      </c>
      <c r="Z62" s="14"/>
      <c r="AA62" s="14"/>
    </row>
    <row r="63" spans="1:32" s="9" customFormat="1" ht="24.95" customHeight="1" x14ac:dyDescent="0.2">
      <c r="A63" s="14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7"/>
      <c r="V63" s="56"/>
      <c r="W63" s="56"/>
      <c r="X63" s="57"/>
      <c r="Y63" s="56"/>
      <c r="Z63" s="14"/>
      <c r="AA63" s="14"/>
    </row>
    <row r="64" spans="1:32" s="9" customFormat="1" ht="24.95" customHeight="1" x14ac:dyDescent="0.25">
      <c r="A64" s="14"/>
      <c r="B64" s="31" t="s">
        <v>500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677"/>
      <c r="V64" s="677"/>
      <c r="W64" s="677"/>
      <c r="X64" s="677"/>
      <c r="Y64" s="677"/>
      <c r="Z64" s="677"/>
      <c r="AA64" s="4"/>
      <c r="AB64" s="2"/>
      <c r="AC64" s="2"/>
      <c r="AD64" s="2"/>
      <c r="AE64" s="2"/>
      <c r="AF64" s="2"/>
    </row>
    <row r="65" spans="1:32" s="9" customFormat="1" ht="24.95" customHeight="1" x14ac:dyDescent="0.25">
      <c r="A65" s="14"/>
      <c r="B65" s="31" t="s">
        <v>501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677" t="s">
        <v>300</v>
      </c>
      <c r="V65" s="677"/>
      <c r="W65" s="677"/>
      <c r="X65" s="677"/>
      <c r="Y65" s="677"/>
      <c r="Z65" s="677"/>
      <c r="AA65" s="4"/>
      <c r="AB65" s="2"/>
      <c r="AC65" s="2"/>
      <c r="AD65" s="2"/>
      <c r="AE65" s="2"/>
      <c r="AF65" s="2"/>
    </row>
    <row r="66" spans="1:32" s="9" customFormat="1" ht="24.95" customHeight="1" x14ac:dyDescent="0.25">
      <c r="A66" s="14"/>
      <c r="B66" s="3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55"/>
      <c r="U66" s="55"/>
      <c r="V66" s="55"/>
      <c r="W66" s="55"/>
      <c r="X66" s="55"/>
      <c r="Y66" s="55"/>
      <c r="Z66" s="55"/>
      <c r="AA66" s="4"/>
      <c r="AB66" s="2"/>
      <c r="AC66" s="2"/>
      <c r="AD66" s="2"/>
      <c r="AE66" s="2"/>
      <c r="AF66" s="2"/>
    </row>
    <row r="67" spans="1:32" s="4" customFormat="1" ht="23.25" customHeight="1" x14ac:dyDescent="0.3">
      <c r="A67" s="16" t="s">
        <v>131</v>
      </c>
      <c r="B67" s="914" t="s">
        <v>132</v>
      </c>
      <c r="C67" s="914"/>
      <c r="D67" s="914"/>
      <c r="E67" s="914"/>
      <c r="F67" s="914"/>
      <c r="G67" s="914"/>
      <c r="H67" s="914"/>
      <c r="I67" s="914"/>
      <c r="J67" s="914"/>
      <c r="K67" s="914"/>
      <c r="L67" s="914"/>
      <c r="M67" s="914"/>
      <c r="N67" s="914"/>
    </row>
    <row r="68" spans="1:32" s="4" customFormat="1" ht="13.5" customHeight="1" x14ac:dyDescent="0.25"/>
    <row r="69" spans="1:32" s="4" customFormat="1" ht="19.5" customHeight="1" x14ac:dyDescent="0.25">
      <c r="B69" s="21" t="s">
        <v>91</v>
      </c>
    </row>
    <row r="70" spans="1:32" ht="114" customHeight="1" x14ac:dyDescent="0.25">
      <c r="B70" s="332"/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8"/>
      <c r="W70" s="858"/>
      <c r="X70" s="858"/>
      <c r="Y70" s="858"/>
      <c r="Z70" s="858"/>
    </row>
    <row r="71" spans="1:32" ht="15.75" customHeight="1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"/>
    </row>
    <row r="72" spans="1:32" s="4" customFormat="1" ht="38.25" customHeight="1" x14ac:dyDescent="0.25">
      <c r="B72" s="549" t="s">
        <v>512</v>
      </c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549"/>
    </row>
    <row r="73" spans="1:32" s="4" customFormat="1" ht="14.25" customHeight="1" x14ac:dyDescent="0.25"/>
    <row r="74" spans="1:32" ht="23.25" customHeight="1" thickBot="1" x14ac:dyDescent="0.3">
      <c r="B74" s="835" t="s">
        <v>513</v>
      </c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5"/>
      <c r="O74" s="835"/>
      <c r="P74" s="835"/>
      <c r="Q74" s="835"/>
      <c r="R74" s="835"/>
      <c r="S74" s="62"/>
      <c r="T74" s="4"/>
      <c r="U74" s="4"/>
      <c r="V74" s="4"/>
      <c r="W74" s="4"/>
      <c r="X74" s="4"/>
      <c r="Y74" s="4"/>
      <c r="Z74" s="19"/>
    </row>
    <row r="75" spans="1:32" ht="39.75" customHeight="1" thickBot="1" x14ac:dyDescent="0.3">
      <c r="B75" s="405"/>
      <c r="C75" s="406"/>
      <c r="D75" s="406"/>
      <c r="E75" s="406"/>
      <c r="F75" s="407"/>
      <c r="G75" s="639" t="s">
        <v>282</v>
      </c>
      <c r="H75" s="701"/>
      <c r="I75" s="701"/>
      <c r="J75" s="701"/>
      <c r="K75" s="702"/>
      <c r="L75" s="639" t="s">
        <v>283</v>
      </c>
      <c r="M75" s="701"/>
      <c r="N75" s="701"/>
      <c r="O75" s="701"/>
      <c r="P75" s="702"/>
      <c r="Q75" s="639" t="s">
        <v>143</v>
      </c>
      <c r="R75" s="701"/>
      <c r="S75" s="701"/>
      <c r="T75" s="701"/>
      <c r="U75" s="702"/>
      <c r="V75" s="639" t="s">
        <v>284</v>
      </c>
      <c r="W75" s="701"/>
      <c r="X75" s="701"/>
      <c r="Y75" s="701"/>
      <c r="Z75" s="859"/>
    </row>
    <row r="76" spans="1:32" ht="25.15" customHeight="1" x14ac:dyDescent="0.25">
      <c r="B76" s="695" t="s">
        <v>133</v>
      </c>
      <c r="C76" s="696"/>
      <c r="D76" s="696"/>
      <c r="E76" s="696"/>
      <c r="F76" s="697"/>
      <c r="G76" s="698">
        <f>G77+G78+G79</f>
        <v>0</v>
      </c>
      <c r="H76" s="699"/>
      <c r="I76" s="699"/>
      <c r="J76" s="699"/>
      <c r="K76" s="700"/>
      <c r="L76" s="698">
        <f>L77+L78+L79</f>
        <v>0</v>
      </c>
      <c r="M76" s="699"/>
      <c r="N76" s="699"/>
      <c r="O76" s="699"/>
      <c r="P76" s="700"/>
      <c r="Q76" s="698">
        <f t="shared" ref="Q76" si="1">Q77+Q78+Q79</f>
        <v>0</v>
      </c>
      <c r="R76" s="699"/>
      <c r="S76" s="699"/>
      <c r="T76" s="699"/>
      <c r="U76" s="700"/>
      <c r="V76" s="698">
        <f t="shared" ref="V76" si="2">V77+V78+V79</f>
        <v>0</v>
      </c>
      <c r="W76" s="699"/>
      <c r="X76" s="699"/>
      <c r="Y76" s="699"/>
      <c r="Z76" s="700"/>
    </row>
    <row r="77" spans="1:32" ht="25.15" customHeight="1" x14ac:dyDescent="0.25">
      <c r="B77" s="345" t="s">
        <v>358</v>
      </c>
      <c r="C77" s="346"/>
      <c r="D77" s="346"/>
      <c r="E77" s="346"/>
      <c r="F77" s="347"/>
      <c r="G77" s="692"/>
      <c r="H77" s="693"/>
      <c r="I77" s="693"/>
      <c r="J77" s="693"/>
      <c r="K77" s="694"/>
      <c r="L77" s="692"/>
      <c r="M77" s="693"/>
      <c r="N77" s="693"/>
      <c r="O77" s="693"/>
      <c r="P77" s="694"/>
      <c r="Q77" s="692"/>
      <c r="R77" s="693"/>
      <c r="S77" s="693"/>
      <c r="T77" s="693"/>
      <c r="U77" s="694"/>
      <c r="V77" s="692"/>
      <c r="W77" s="693"/>
      <c r="X77" s="693"/>
      <c r="Y77" s="693"/>
      <c r="Z77" s="694"/>
    </row>
    <row r="78" spans="1:32" ht="25.15" customHeight="1" x14ac:dyDescent="0.25">
      <c r="B78" s="345" t="s">
        <v>359</v>
      </c>
      <c r="C78" s="346"/>
      <c r="D78" s="346"/>
      <c r="E78" s="346"/>
      <c r="F78" s="347"/>
      <c r="G78" s="692"/>
      <c r="H78" s="693"/>
      <c r="I78" s="693"/>
      <c r="J78" s="693"/>
      <c r="K78" s="694"/>
      <c r="L78" s="692"/>
      <c r="M78" s="693"/>
      <c r="N78" s="693"/>
      <c r="O78" s="693"/>
      <c r="P78" s="694"/>
      <c r="Q78" s="692"/>
      <c r="R78" s="693"/>
      <c r="S78" s="693"/>
      <c r="T78" s="693"/>
      <c r="U78" s="694"/>
      <c r="V78" s="692"/>
      <c r="W78" s="693"/>
      <c r="X78" s="693"/>
      <c r="Y78" s="693"/>
      <c r="Z78" s="694"/>
    </row>
    <row r="79" spans="1:32" ht="25.15" customHeight="1" x14ac:dyDescent="0.25">
      <c r="B79" s="345" t="s">
        <v>360</v>
      </c>
      <c r="C79" s="346"/>
      <c r="D79" s="346"/>
      <c r="E79" s="346"/>
      <c r="F79" s="347"/>
      <c r="G79" s="692"/>
      <c r="H79" s="693"/>
      <c r="I79" s="693"/>
      <c r="J79" s="693"/>
      <c r="K79" s="694"/>
      <c r="L79" s="692"/>
      <c r="M79" s="693"/>
      <c r="N79" s="693"/>
      <c r="O79" s="693"/>
      <c r="P79" s="694"/>
      <c r="Q79" s="692"/>
      <c r="R79" s="693"/>
      <c r="S79" s="693"/>
      <c r="T79" s="693"/>
      <c r="U79" s="694"/>
      <c r="V79" s="692"/>
      <c r="W79" s="693"/>
      <c r="X79" s="693"/>
      <c r="Y79" s="693"/>
      <c r="Z79" s="694"/>
    </row>
    <row r="80" spans="1:32" ht="25.15" customHeight="1" x14ac:dyDescent="0.25">
      <c r="B80" s="360" t="s">
        <v>134</v>
      </c>
      <c r="C80" s="361"/>
      <c r="D80" s="361"/>
      <c r="E80" s="361"/>
      <c r="F80" s="362"/>
      <c r="G80" s="682">
        <f>G81+G82</f>
        <v>0</v>
      </c>
      <c r="H80" s="683"/>
      <c r="I80" s="683"/>
      <c r="J80" s="683"/>
      <c r="K80" s="684"/>
      <c r="L80" s="682">
        <f t="shared" ref="L80" si="3">L81+L82</f>
        <v>0</v>
      </c>
      <c r="M80" s="683"/>
      <c r="N80" s="683"/>
      <c r="O80" s="683"/>
      <c r="P80" s="684"/>
      <c r="Q80" s="682">
        <f t="shared" ref="Q80" si="4">Q81+Q82</f>
        <v>0</v>
      </c>
      <c r="R80" s="683"/>
      <c r="S80" s="683"/>
      <c r="T80" s="683"/>
      <c r="U80" s="684"/>
      <c r="V80" s="682">
        <f t="shared" ref="V80" si="5">V81+V82</f>
        <v>0</v>
      </c>
      <c r="W80" s="683"/>
      <c r="X80" s="683"/>
      <c r="Y80" s="683"/>
      <c r="Z80" s="684"/>
    </row>
    <row r="81" spans="1:27" ht="40.5" customHeight="1" x14ac:dyDescent="0.25">
      <c r="B81" s="500" t="s">
        <v>362</v>
      </c>
      <c r="C81" s="277"/>
      <c r="D81" s="277"/>
      <c r="E81" s="277"/>
      <c r="F81" s="278"/>
      <c r="G81" s="692"/>
      <c r="H81" s="693"/>
      <c r="I81" s="693"/>
      <c r="J81" s="693"/>
      <c r="K81" s="694"/>
      <c r="L81" s="692"/>
      <c r="M81" s="693"/>
      <c r="N81" s="693"/>
      <c r="O81" s="693"/>
      <c r="P81" s="694"/>
      <c r="Q81" s="692"/>
      <c r="R81" s="693"/>
      <c r="S81" s="693"/>
      <c r="T81" s="693"/>
      <c r="U81" s="694"/>
      <c r="V81" s="692"/>
      <c r="W81" s="693"/>
      <c r="X81" s="693"/>
      <c r="Y81" s="693"/>
      <c r="Z81" s="694"/>
    </row>
    <row r="82" spans="1:27" ht="25.15" customHeight="1" thickBot="1" x14ac:dyDescent="0.3">
      <c r="B82" s="852" t="s">
        <v>361</v>
      </c>
      <c r="C82" s="853"/>
      <c r="D82" s="853"/>
      <c r="E82" s="853"/>
      <c r="F82" s="854"/>
      <c r="G82" s="855"/>
      <c r="H82" s="856"/>
      <c r="I82" s="856"/>
      <c r="J82" s="856"/>
      <c r="K82" s="857"/>
      <c r="L82" s="855"/>
      <c r="M82" s="856"/>
      <c r="N82" s="856"/>
      <c r="O82" s="856"/>
      <c r="P82" s="857"/>
      <c r="Q82" s="855"/>
      <c r="R82" s="856"/>
      <c r="S82" s="856"/>
      <c r="T82" s="856"/>
      <c r="U82" s="857"/>
      <c r="V82" s="855"/>
      <c r="W82" s="856"/>
      <c r="X82" s="856"/>
      <c r="Y82" s="856"/>
      <c r="Z82" s="857"/>
    </row>
    <row r="83" spans="1:27" s="99" customFormat="1" ht="24.95" customHeight="1" x14ac:dyDescent="0.25">
      <c r="A83" s="4"/>
      <c r="B83" s="103"/>
      <c r="C83" s="104"/>
      <c r="D83" s="104"/>
      <c r="E83" s="104"/>
      <c r="F83" s="104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4"/>
    </row>
    <row r="84" spans="1:27" ht="30.75" customHeight="1" x14ac:dyDescent="0.3">
      <c r="A84" s="16" t="s">
        <v>285</v>
      </c>
      <c r="B84" s="16" t="s">
        <v>286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7" ht="20.2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7" ht="39" customHeight="1" x14ac:dyDescent="0.25">
      <c r="B86" s="325" t="s">
        <v>170</v>
      </c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</row>
    <row r="87" spans="1:27" ht="30" customHeight="1" thickBot="1" x14ac:dyDescent="0.3">
      <c r="B87" s="18" t="s">
        <v>374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62"/>
      <c r="Q87" s="62"/>
      <c r="R87" s="62"/>
      <c r="S87" s="4"/>
      <c r="T87" s="4"/>
      <c r="U87" s="4"/>
      <c r="V87" s="4"/>
      <c r="W87" s="4"/>
      <c r="X87" s="4"/>
      <c r="Y87" s="4"/>
      <c r="Z87" s="19"/>
    </row>
    <row r="88" spans="1:27" ht="34.5" customHeight="1" x14ac:dyDescent="0.25">
      <c r="B88" s="685"/>
      <c r="C88" s="686"/>
      <c r="D88" s="686"/>
      <c r="E88" s="686"/>
      <c r="F88" s="687"/>
      <c r="G88" s="487" t="s">
        <v>280</v>
      </c>
      <c r="H88" s="480"/>
      <c r="I88" s="480"/>
      <c r="J88" s="480"/>
      <c r="K88" s="481"/>
      <c r="L88" s="508" t="s">
        <v>281</v>
      </c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509"/>
      <c r="Z88" s="510"/>
    </row>
    <row r="89" spans="1:27" ht="24" customHeight="1" x14ac:dyDescent="0.25">
      <c r="B89" s="688"/>
      <c r="C89" s="689"/>
      <c r="D89" s="689"/>
      <c r="E89" s="689"/>
      <c r="F89" s="690"/>
      <c r="G89" s="595"/>
      <c r="H89" s="596"/>
      <c r="I89" s="596"/>
      <c r="J89" s="596"/>
      <c r="K89" s="597"/>
      <c r="L89" s="392">
        <v>2021</v>
      </c>
      <c r="M89" s="393"/>
      <c r="N89" s="393"/>
      <c r="O89" s="393"/>
      <c r="P89" s="411"/>
      <c r="Q89" s="392">
        <f>+L89+1</f>
        <v>2022</v>
      </c>
      <c r="R89" s="393"/>
      <c r="S89" s="393"/>
      <c r="T89" s="393"/>
      <c r="U89" s="411"/>
      <c r="V89" s="392">
        <f>+Q89+1</f>
        <v>2023</v>
      </c>
      <c r="W89" s="393"/>
      <c r="X89" s="393"/>
      <c r="Y89" s="393"/>
      <c r="Z89" s="691"/>
    </row>
    <row r="90" spans="1:27" ht="25.15" customHeight="1" x14ac:dyDescent="0.25">
      <c r="B90" s="679" t="s">
        <v>287</v>
      </c>
      <c r="C90" s="680"/>
      <c r="D90" s="680"/>
      <c r="E90" s="680"/>
      <c r="F90" s="681"/>
      <c r="G90" s="440"/>
      <c r="H90" s="441"/>
      <c r="I90" s="441"/>
      <c r="J90" s="441"/>
      <c r="K90" s="442"/>
      <c r="L90" s="440"/>
      <c r="M90" s="441"/>
      <c r="N90" s="441"/>
      <c r="O90" s="441"/>
      <c r="P90" s="442"/>
      <c r="Q90" s="440"/>
      <c r="R90" s="441"/>
      <c r="S90" s="441"/>
      <c r="T90" s="441"/>
      <c r="U90" s="442"/>
      <c r="V90" s="440"/>
      <c r="W90" s="441"/>
      <c r="X90" s="441"/>
      <c r="Y90" s="441"/>
      <c r="Z90" s="442"/>
    </row>
    <row r="91" spans="1:27" ht="25.15" customHeight="1" x14ac:dyDescent="0.25">
      <c r="B91" s="679" t="s">
        <v>288</v>
      </c>
      <c r="C91" s="680"/>
      <c r="D91" s="680"/>
      <c r="E91" s="680"/>
      <c r="F91" s="681"/>
      <c r="G91" s="440"/>
      <c r="H91" s="441"/>
      <c r="I91" s="441"/>
      <c r="J91" s="441"/>
      <c r="K91" s="442"/>
      <c r="L91" s="229"/>
      <c r="M91" s="230"/>
      <c r="N91" s="230"/>
      <c r="O91" s="230"/>
      <c r="P91" s="652"/>
      <c r="Q91" s="229"/>
      <c r="R91" s="230"/>
      <c r="S91" s="230"/>
      <c r="T91" s="230"/>
      <c r="U91" s="652"/>
      <c r="V91" s="229"/>
      <c r="W91" s="230"/>
      <c r="X91" s="230"/>
      <c r="Y91" s="230"/>
      <c r="Z91" s="652"/>
    </row>
    <row r="92" spans="1:27" ht="25.15" customHeight="1" x14ac:dyDescent="0.25">
      <c r="B92" s="679" t="s">
        <v>289</v>
      </c>
      <c r="C92" s="680"/>
      <c r="D92" s="680"/>
      <c r="E92" s="680"/>
      <c r="F92" s="681"/>
      <c r="G92" s="440"/>
      <c r="H92" s="441"/>
      <c r="I92" s="441"/>
      <c r="J92" s="441"/>
      <c r="K92" s="442"/>
      <c r="L92" s="440"/>
      <c r="M92" s="441"/>
      <c r="N92" s="441"/>
      <c r="O92" s="441"/>
      <c r="P92" s="442"/>
      <c r="Q92" s="440"/>
      <c r="R92" s="441"/>
      <c r="S92" s="441"/>
      <c r="T92" s="441"/>
      <c r="U92" s="442"/>
      <c r="V92" s="440"/>
      <c r="W92" s="441"/>
      <c r="X92" s="441"/>
      <c r="Y92" s="441"/>
      <c r="Z92" s="442"/>
    </row>
    <row r="93" spans="1:27" ht="25.15" customHeight="1" x14ac:dyDescent="0.25">
      <c r="B93" s="679" t="s">
        <v>330</v>
      </c>
      <c r="C93" s="680"/>
      <c r="D93" s="680"/>
      <c r="E93" s="680"/>
      <c r="F93" s="681"/>
      <c r="G93" s="440"/>
      <c r="H93" s="441"/>
      <c r="I93" s="441"/>
      <c r="J93" s="441"/>
      <c r="K93" s="442"/>
      <c r="L93" s="229"/>
      <c r="M93" s="230"/>
      <c r="N93" s="230"/>
      <c r="O93" s="230"/>
      <c r="P93" s="652"/>
      <c r="Q93" s="229"/>
      <c r="R93" s="230"/>
      <c r="S93" s="230"/>
      <c r="T93" s="230"/>
      <c r="U93" s="652"/>
      <c r="V93" s="229"/>
      <c r="W93" s="230"/>
      <c r="X93" s="230"/>
      <c r="Y93" s="230"/>
      <c r="Z93" s="652"/>
    </row>
    <row r="94" spans="1:27" ht="25.15" customHeight="1" thickBot="1" x14ac:dyDescent="0.3">
      <c r="B94" s="663" t="s">
        <v>290</v>
      </c>
      <c r="C94" s="664"/>
      <c r="D94" s="664"/>
      <c r="E94" s="664"/>
      <c r="F94" s="665"/>
      <c r="G94" s="666"/>
      <c r="H94" s="667"/>
      <c r="I94" s="667"/>
      <c r="J94" s="667"/>
      <c r="K94" s="668"/>
      <c r="L94" s="666"/>
      <c r="M94" s="667"/>
      <c r="N94" s="667"/>
      <c r="O94" s="667"/>
      <c r="P94" s="668"/>
      <c r="Q94" s="666"/>
      <c r="R94" s="667"/>
      <c r="S94" s="667"/>
      <c r="T94" s="667"/>
      <c r="U94" s="668"/>
      <c r="V94" s="666"/>
      <c r="W94" s="667"/>
      <c r="X94" s="667"/>
      <c r="Y94" s="667"/>
      <c r="Z94" s="668"/>
    </row>
    <row r="95" spans="1:27" ht="25.15" customHeight="1" thickBot="1" x14ac:dyDescent="0.3">
      <c r="B95" s="584" t="s">
        <v>370</v>
      </c>
      <c r="C95" s="585"/>
      <c r="D95" s="585"/>
      <c r="E95" s="585"/>
      <c r="F95" s="669"/>
      <c r="G95" s="670">
        <f>SUM(G90:G94)</f>
        <v>0</v>
      </c>
      <c r="H95" s="671"/>
      <c r="I95" s="671"/>
      <c r="J95" s="671"/>
      <c r="K95" s="672"/>
      <c r="L95" s="670">
        <f>SUM(L90:L94)</f>
        <v>0</v>
      </c>
      <c r="M95" s="671"/>
      <c r="N95" s="671"/>
      <c r="O95" s="671"/>
      <c r="P95" s="672"/>
      <c r="Q95" s="670">
        <f>SUM(Q90:Q94)</f>
        <v>0</v>
      </c>
      <c r="R95" s="671"/>
      <c r="S95" s="671"/>
      <c r="T95" s="671"/>
      <c r="U95" s="672"/>
      <c r="V95" s="670">
        <f>SUM(V90:V94)</f>
        <v>0</v>
      </c>
      <c r="W95" s="671"/>
      <c r="X95" s="671"/>
      <c r="Y95" s="671"/>
      <c r="Z95" s="672"/>
    </row>
    <row r="96" spans="1:27" ht="24.95" customHeight="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33" ht="23.25" customHeight="1" x14ac:dyDescent="0.3">
      <c r="A97" s="16" t="s">
        <v>291</v>
      </c>
      <c r="B97" s="16" t="s">
        <v>292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33" ht="12.7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33" s="8" customFormat="1" ht="23.25" customHeight="1" x14ac:dyDescent="0.25">
      <c r="A99" s="21"/>
      <c r="B99" s="785" t="s">
        <v>363</v>
      </c>
      <c r="C99" s="785"/>
      <c r="D99" s="785"/>
      <c r="E99" s="785"/>
      <c r="F99" s="785"/>
      <c r="G99" s="785"/>
      <c r="H99" s="785"/>
      <c r="I99" s="785"/>
      <c r="J99" s="785"/>
      <c r="K99" s="785"/>
      <c r="L99" s="785"/>
      <c r="M99" s="785"/>
      <c r="N99" s="785"/>
      <c r="O99" s="785"/>
      <c r="P99" s="785"/>
      <c r="Q99" s="785"/>
      <c r="R99" s="785"/>
      <c r="S99" s="785"/>
      <c r="T99" s="785"/>
      <c r="U99" s="785"/>
      <c r="V99" s="785"/>
      <c r="W99" s="785"/>
      <c r="X99" s="785"/>
      <c r="Y99" s="785"/>
      <c r="Z99" s="785"/>
      <c r="AA99" s="4"/>
    </row>
    <row r="100" spans="1:33" ht="23.25" customHeight="1" x14ac:dyDescent="0.25">
      <c r="B100" s="184" t="s">
        <v>300</v>
      </c>
      <c r="C100" s="14" t="s">
        <v>364</v>
      </c>
      <c r="D100" s="1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33" ht="8.25" customHeight="1" x14ac:dyDescent="0.25">
      <c r="B101" s="40"/>
      <c r="C101" s="14"/>
      <c r="D101" s="1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33" ht="23.25" customHeight="1" x14ac:dyDescent="0.25">
      <c r="B102" s="184"/>
      <c r="C102" s="14" t="s">
        <v>365</v>
      </c>
      <c r="D102" s="1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33" ht="8.25" customHeight="1" x14ac:dyDescent="0.25">
      <c r="B103" s="40"/>
      <c r="C103" s="14"/>
      <c r="D103" s="1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33" ht="23.25" customHeight="1" x14ac:dyDescent="0.25">
      <c r="B104" s="184"/>
      <c r="C104" s="14" t="s">
        <v>366</v>
      </c>
      <c r="D104" s="1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33" ht="8.25" customHeight="1" x14ac:dyDescent="0.25">
      <c r="B105" s="40"/>
      <c r="C105" s="14"/>
      <c r="D105" s="1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33" ht="23.25" customHeight="1" x14ac:dyDescent="0.25">
      <c r="B106" s="184"/>
      <c r="C106" s="14" t="s">
        <v>367</v>
      </c>
      <c r="D106" s="1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33" ht="24.95" customHeight="1" x14ac:dyDescent="0.25">
      <c r="B107" s="40"/>
      <c r="C107" s="14"/>
      <c r="D107" s="1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33" ht="42.6" customHeight="1" x14ac:dyDescent="0.25">
      <c r="B108" s="325" t="s">
        <v>495</v>
      </c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  <c r="Z108" s="325"/>
    </row>
    <row r="109" spans="1:33" ht="9.75" customHeight="1" thickBot="1" x14ac:dyDescent="0.3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33" ht="24.95" customHeight="1" thickBot="1" x14ac:dyDescent="0.3">
      <c r="B110" s="161" t="s">
        <v>492</v>
      </c>
      <c r="C110" s="161"/>
      <c r="D110" s="161"/>
      <c r="E110" s="161"/>
      <c r="F110" s="161"/>
      <c r="G110" s="161"/>
      <c r="H110" s="161"/>
      <c r="I110" s="160"/>
      <c r="J110" s="160"/>
      <c r="K110" s="160"/>
      <c r="L110" s="160"/>
      <c r="M110" s="160"/>
      <c r="N110" s="4"/>
      <c r="O110" s="4"/>
      <c r="P110" s="4"/>
      <c r="Q110" s="4"/>
      <c r="R110" s="4"/>
      <c r="T110" s="916" t="s">
        <v>368</v>
      </c>
      <c r="U110" s="916"/>
      <c r="V110" s="917"/>
      <c r="W110" s="915"/>
      <c r="X110" s="317"/>
      <c r="Y110" s="317"/>
      <c r="Z110" s="318"/>
    </row>
    <row r="111" spans="1:33" ht="62.25" customHeight="1" x14ac:dyDescent="0.25">
      <c r="B111" s="655" t="s">
        <v>345</v>
      </c>
      <c r="C111" s="656"/>
      <c r="D111" s="656"/>
      <c r="E111" s="656"/>
      <c r="F111" s="656"/>
      <c r="G111" s="508" t="s">
        <v>346</v>
      </c>
      <c r="H111" s="657"/>
      <c r="I111" s="658"/>
      <c r="J111" s="508" t="s">
        <v>343</v>
      </c>
      <c r="K111" s="509"/>
      <c r="L111" s="579"/>
      <c r="M111" s="508" t="s">
        <v>369</v>
      </c>
      <c r="N111" s="656"/>
      <c r="O111" s="659"/>
      <c r="P111" s="508" t="s">
        <v>347</v>
      </c>
      <c r="Q111" s="509"/>
      <c r="R111" s="572"/>
      <c r="S111" s="660" t="s">
        <v>438</v>
      </c>
      <c r="T111" s="661"/>
      <c r="U111" s="508" t="s">
        <v>342</v>
      </c>
      <c r="V111" s="656"/>
      <c r="W111" s="659"/>
      <c r="X111" s="508" t="s">
        <v>375</v>
      </c>
      <c r="Y111" s="657"/>
      <c r="Z111" s="662"/>
      <c r="AG111" s="4"/>
    </row>
    <row r="112" spans="1:33" ht="29.45" customHeight="1" x14ac:dyDescent="0.25">
      <c r="B112" s="653"/>
      <c r="C112" s="654"/>
      <c r="D112" s="654"/>
      <c r="E112" s="654"/>
      <c r="F112" s="654"/>
      <c r="G112" s="649"/>
      <c r="H112" s="650"/>
      <c r="I112" s="651"/>
      <c r="J112" s="623"/>
      <c r="K112" s="624"/>
      <c r="L112" s="625"/>
      <c r="M112" s="620"/>
      <c r="N112" s="621"/>
      <c r="O112" s="622"/>
      <c r="P112" s="620"/>
      <c r="Q112" s="621"/>
      <c r="R112" s="622"/>
      <c r="S112" s="673"/>
      <c r="T112" s="674"/>
      <c r="U112" s="623"/>
      <c r="V112" s="624"/>
      <c r="W112" s="625"/>
      <c r="X112" s="649"/>
      <c r="Y112" s="650"/>
      <c r="Z112" s="830"/>
      <c r="AA112" s="14"/>
      <c r="AB112" s="9"/>
      <c r="AC112" s="9"/>
      <c r="AD112" s="9"/>
      <c r="AE112" s="9"/>
      <c r="AF112" s="9"/>
      <c r="AG112" s="4"/>
    </row>
    <row r="113" spans="1:33" ht="29.45" customHeight="1" x14ac:dyDescent="0.25">
      <c r="B113" s="647"/>
      <c r="C113" s="648"/>
      <c r="D113" s="648"/>
      <c r="E113" s="648"/>
      <c r="F113" s="648"/>
      <c r="G113" s="649"/>
      <c r="H113" s="650"/>
      <c r="I113" s="651"/>
      <c r="J113" s="623"/>
      <c r="K113" s="624"/>
      <c r="L113" s="625"/>
      <c r="M113" s="620"/>
      <c r="N113" s="621"/>
      <c r="O113" s="622"/>
      <c r="P113" s="620"/>
      <c r="Q113" s="621"/>
      <c r="R113" s="622"/>
      <c r="S113" s="675"/>
      <c r="T113" s="676"/>
      <c r="U113" s="623"/>
      <c r="V113" s="624"/>
      <c r="W113" s="625"/>
      <c r="X113" s="649"/>
      <c r="Y113" s="650"/>
      <c r="Z113" s="830"/>
      <c r="AA113" s="14"/>
      <c r="AB113" s="14"/>
      <c r="AC113" s="14"/>
      <c r="AD113" s="14"/>
      <c r="AE113" s="14"/>
      <c r="AF113" s="14"/>
      <c r="AG113" s="4"/>
    </row>
    <row r="114" spans="1:33" s="158" customFormat="1" ht="29.45" customHeight="1" x14ac:dyDescent="0.25">
      <c r="A114" s="4"/>
      <c r="B114" s="647"/>
      <c r="C114" s="648"/>
      <c r="D114" s="648"/>
      <c r="E114" s="648"/>
      <c r="F114" s="648"/>
      <c r="G114" s="649"/>
      <c r="H114" s="650"/>
      <c r="I114" s="651"/>
      <c r="J114" s="623"/>
      <c r="K114" s="624"/>
      <c r="L114" s="625"/>
      <c r="M114" s="620"/>
      <c r="N114" s="621"/>
      <c r="O114" s="622"/>
      <c r="P114" s="620"/>
      <c r="Q114" s="621"/>
      <c r="R114" s="622"/>
      <c r="S114" s="675"/>
      <c r="T114" s="676"/>
      <c r="U114" s="924"/>
      <c r="V114" s="925"/>
      <c r="W114" s="926"/>
      <c r="X114" s="649"/>
      <c r="Y114" s="650"/>
      <c r="Z114" s="830"/>
      <c r="AA114" s="159"/>
      <c r="AB114" s="159"/>
      <c r="AC114" s="159"/>
      <c r="AD114" s="159"/>
      <c r="AE114" s="159"/>
      <c r="AF114" s="159"/>
      <c r="AG114" s="4"/>
    </row>
    <row r="115" spans="1:33" s="153" customFormat="1" ht="29.45" customHeight="1" x14ac:dyDescent="0.25">
      <c r="A115" s="4"/>
      <c r="B115" s="647"/>
      <c r="C115" s="648"/>
      <c r="D115" s="648"/>
      <c r="E115" s="648"/>
      <c r="F115" s="648"/>
      <c r="G115" s="649"/>
      <c r="H115" s="650"/>
      <c r="I115" s="651"/>
      <c r="J115" s="623"/>
      <c r="K115" s="624"/>
      <c r="L115" s="625"/>
      <c r="M115" s="620"/>
      <c r="N115" s="621"/>
      <c r="O115" s="622"/>
      <c r="P115" s="620"/>
      <c r="Q115" s="621"/>
      <c r="R115" s="622"/>
      <c r="S115" s="675"/>
      <c r="T115" s="676"/>
      <c r="U115" s="924"/>
      <c r="V115" s="925"/>
      <c r="W115" s="926"/>
      <c r="X115" s="649"/>
      <c r="Y115" s="650"/>
      <c r="Z115" s="830"/>
      <c r="AA115" s="154"/>
      <c r="AB115" s="154"/>
      <c r="AC115" s="154"/>
      <c r="AD115" s="154"/>
      <c r="AE115" s="154"/>
      <c r="AF115" s="154"/>
      <c r="AG115" s="4"/>
    </row>
    <row r="116" spans="1:33" ht="29.45" customHeight="1" x14ac:dyDescent="0.25">
      <c r="B116" s="647"/>
      <c r="C116" s="648"/>
      <c r="D116" s="648"/>
      <c r="E116" s="648"/>
      <c r="F116" s="648"/>
      <c r="G116" s="649"/>
      <c r="H116" s="650"/>
      <c r="I116" s="651"/>
      <c r="J116" s="623"/>
      <c r="K116" s="624"/>
      <c r="L116" s="625"/>
      <c r="M116" s="620"/>
      <c r="N116" s="621"/>
      <c r="O116" s="622"/>
      <c r="P116" s="620"/>
      <c r="Q116" s="621"/>
      <c r="R116" s="622"/>
      <c r="S116" s="675"/>
      <c r="T116" s="676"/>
      <c r="U116" s="623"/>
      <c r="V116" s="624"/>
      <c r="W116" s="625"/>
      <c r="X116" s="649"/>
      <c r="Y116" s="650"/>
      <c r="Z116" s="830"/>
      <c r="AA116" s="14"/>
      <c r="AB116" s="9"/>
      <c r="AC116" s="9"/>
      <c r="AD116" s="9"/>
      <c r="AE116" s="9"/>
      <c r="AF116" s="9"/>
      <c r="AG116" s="4"/>
    </row>
    <row r="117" spans="1:33" ht="29.45" customHeight="1" thickBot="1" x14ac:dyDescent="0.3">
      <c r="B117" s="647"/>
      <c r="C117" s="648"/>
      <c r="D117" s="648"/>
      <c r="E117" s="648"/>
      <c r="F117" s="648"/>
      <c r="G117" s="649"/>
      <c r="H117" s="650"/>
      <c r="I117" s="651"/>
      <c r="J117" s="623" t="s">
        <v>300</v>
      </c>
      <c r="K117" s="624"/>
      <c r="L117" s="625"/>
      <c r="M117" s="620"/>
      <c r="N117" s="621"/>
      <c r="O117" s="622"/>
      <c r="P117" s="620"/>
      <c r="Q117" s="621"/>
      <c r="R117" s="622"/>
      <c r="S117" s="675"/>
      <c r="T117" s="676"/>
      <c r="U117" s="623"/>
      <c r="V117" s="624"/>
      <c r="W117" s="625"/>
      <c r="X117" s="649"/>
      <c r="Y117" s="650"/>
      <c r="Z117" s="830"/>
      <c r="AA117" s="14"/>
      <c r="AB117" s="9"/>
      <c r="AC117" s="9"/>
      <c r="AD117" s="9"/>
      <c r="AE117" s="9"/>
      <c r="AF117" s="9"/>
      <c r="AG117" s="4"/>
    </row>
    <row r="118" spans="1:33" ht="25.15" customHeight="1" thickBot="1" x14ac:dyDescent="0.3">
      <c r="B118" s="632" t="s">
        <v>370</v>
      </c>
      <c r="C118" s="633"/>
      <c r="D118" s="633"/>
      <c r="E118" s="633"/>
      <c r="F118" s="633"/>
      <c r="G118" s="644"/>
      <c r="H118" s="645"/>
      <c r="I118" s="646"/>
      <c r="J118" s="832"/>
      <c r="K118" s="833"/>
      <c r="L118" s="834"/>
      <c r="M118" s="641">
        <f>SUM(M112:M117)</f>
        <v>0</v>
      </c>
      <c r="N118" s="642"/>
      <c r="O118" s="643"/>
      <c r="P118" s="641">
        <f>SUM(P112:P117)</f>
        <v>0</v>
      </c>
      <c r="Q118" s="642"/>
      <c r="R118" s="643"/>
      <c r="S118" s="828"/>
      <c r="T118" s="829"/>
      <c r="U118" s="832"/>
      <c r="V118" s="833"/>
      <c r="W118" s="834"/>
      <c r="X118" s="644"/>
      <c r="Y118" s="645"/>
      <c r="Z118" s="831"/>
      <c r="AG118" s="4"/>
    </row>
    <row r="119" spans="1:33" ht="17.25" customHeight="1" x14ac:dyDescent="0.25">
      <c r="A119" s="58"/>
      <c r="B119" s="64" t="s">
        <v>348</v>
      </c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58"/>
      <c r="T119" s="58"/>
      <c r="U119" s="58"/>
      <c r="V119" s="58"/>
      <c r="W119" s="4"/>
      <c r="X119" s="4"/>
      <c r="Y119" s="4"/>
      <c r="Z119" s="4"/>
    </row>
    <row r="120" spans="1:33" ht="16.5" customHeight="1" x14ac:dyDescent="0.25">
      <c r="A120" s="58"/>
      <c r="B120" s="64" t="s">
        <v>349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58"/>
      <c r="T120" s="58"/>
      <c r="U120" s="58"/>
      <c r="V120" s="58"/>
      <c r="W120" s="4"/>
      <c r="X120" s="4"/>
      <c r="Y120" s="4"/>
      <c r="Z120" s="4"/>
    </row>
    <row r="121" spans="1:33" s="55" customFormat="1" ht="35.25" customHeight="1" x14ac:dyDescent="0.25">
      <c r="B121" s="65" t="s">
        <v>376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Z121" s="66"/>
    </row>
    <row r="122" spans="1:33" ht="8.1" customHeight="1" thickBot="1" x14ac:dyDescent="0.3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19"/>
    </row>
    <row r="123" spans="1:33" ht="23.25" customHeight="1" thickBot="1" x14ac:dyDescent="0.3">
      <c r="B123" s="634" t="s">
        <v>427</v>
      </c>
      <c r="C123" s="635"/>
      <c r="D123" s="635"/>
      <c r="E123" s="635"/>
      <c r="F123" s="635"/>
      <c r="G123" s="635"/>
      <c r="H123" s="636"/>
      <c r="I123" s="637">
        <v>2021</v>
      </c>
      <c r="J123" s="637"/>
      <c r="K123" s="637"/>
      <c r="L123" s="637"/>
      <c r="M123" s="637"/>
      <c r="N123" s="638"/>
      <c r="O123" s="639">
        <f>+I123+1</f>
        <v>2022</v>
      </c>
      <c r="P123" s="637"/>
      <c r="Q123" s="637"/>
      <c r="R123" s="637"/>
      <c r="S123" s="637"/>
      <c r="T123" s="638"/>
      <c r="U123" s="639">
        <f>+O123+1</f>
        <v>2023</v>
      </c>
      <c r="V123" s="637"/>
      <c r="W123" s="637"/>
      <c r="X123" s="637"/>
      <c r="Y123" s="637"/>
      <c r="Z123" s="640"/>
    </row>
    <row r="124" spans="1:33" ht="27" customHeight="1" x14ac:dyDescent="0.25">
      <c r="B124" s="617" t="s">
        <v>228</v>
      </c>
      <c r="C124" s="618"/>
      <c r="D124" s="618"/>
      <c r="E124" s="618"/>
      <c r="F124" s="618"/>
      <c r="G124" s="618"/>
      <c r="H124" s="619"/>
      <c r="I124" s="626">
        <f>I125+I126+I127+I128+I129+I130</f>
        <v>0</v>
      </c>
      <c r="J124" s="627"/>
      <c r="K124" s="627"/>
      <c r="L124" s="627"/>
      <c r="M124" s="627"/>
      <c r="N124" s="628"/>
      <c r="O124" s="626">
        <f>O125+O126+O127+O128+O129+O130</f>
        <v>0</v>
      </c>
      <c r="P124" s="627"/>
      <c r="Q124" s="627"/>
      <c r="R124" s="627"/>
      <c r="S124" s="627"/>
      <c r="T124" s="628"/>
      <c r="U124" s="629">
        <f t="shared" ref="U124" si="6">U125+U126+U127+U128+U129+U130</f>
        <v>0</v>
      </c>
      <c r="V124" s="630"/>
      <c r="W124" s="630"/>
      <c r="X124" s="630"/>
      <c r="Y124" s="630"/>
      <c r="Z124" s="631"/>
    </row>
    <row r="125" spans="1:33" ht="20.100000000000001" customHeight="1" x14ac:dyDescent="0.25">
      <c r="B125" s="614" t="s">
        <v>372</v>
      </c>
      <c r="C125" s="615"/>
      <c r="D125" s="615"/>
      <c r="E125" s="615"/>
      <c r="F125" s="615"/>
      <c r="G125" s="615"/>
      <c r="H125" s="616"/>
      <c r="I125" s="607"/>
      <c r="J125" s="608"/>
      <c r="K125" s="608"/>
      <c r="L125" s="608"/>
      <c r="M125" s="608"/>
      <c r="N125" s="609"/>
      <c r="O125" s="610"/>
      <c r="P125" s="611"/>
      <c r="Q125" s="611"/>
      <c r="R125" s="611"/>
      <c r="S125" s="611"/>
      <c r="T125" s="612"/>
      <c r="U125" s="610"/>
      <c r="V125" s="611"/>
      <c r="W125" s="611"/>
      <c r="X125" s="611"/>
      <c r="Y125" s="611"/>
      <c r="Z125" s="613"/>
    </row>
    <row r="126" spans="1:33" ht="20.100000000000001" customHeight="1" x14ac:dyDescent="0.25">
      <c r="B126" s="614" t="s">
        <v>377</v>
      </c>
      <c r="C126" s="615"/>
      <c r="D126" s="615"/>
      <c r="E126" s="615"/>
      <c r="F126" s="615"/>
      <c r="G126" s="615"/>
      <c r="H126" s="616"/>
      <c r="I126" s="607"/>
      <c r="J126" s="608"/>
      <c r="K126" s="608"/>
      <c r="L126" s="608"/>
      <c r="M126" s="608"/>
      <c r="N126" s="609"/>
      <c r="O126" s="610"/>
      <c r="P126" s="611"/>
      <c r="Q126" s="611"/>
      <c r="R126" s="611"/>
      <c r="S126" s="611"/>
      <c r="T126" s="612"/>
      <c r="U126" s="610"/>
      <c r="V126" s="611"/>
      <c r="W126" s="611"/>
      <c r="X126" s="611"/>
      <c r="Y126" s="611"/>
      <c r="Z126" s="613"/>
    </row>
    <row r="127" spans="1:33" ht="20.100000000000001" customHeight="1" x14ac:dyDescent="0.25">
      <c r="B127" s="614" t="s">
        <v>378</v>
      </c>
      <c r="C127" s="615"/>
      <c r="D127" s="615"/>
      <c r="E127" s="615"/>
      <c r="F127" s="615"/>
      <c r="G127" s="615"/>
      <c r="H127" s="616"/>
      <c r="I127" s="607"/>
      <c r="J127" s="608"/>
      <c r="K127" s="608"/>
      <c r="L127" s="608"/>
      <c r="M127" s="608"/>
      <c r="N127" s="609"/>
      <c r="O127" s="610"/>
      <c r="P127" s="611"/>
      <c r="Q127" s="611"/>
      <c r="R127" s="611"/>
      <c r="S127" s="611"/>
      <c r="T127" s="612"/>
      <c r="U127" s="610"/>
      <c r="V127" s="611"/>
      <c r="W127" s="611"/>
      <c r="X127" s="611"/>
      <c r="Y127" s="611"/>
      <c r="Z127" s="613"/>
    </row>
    <row r="128" spans="1:33" ht="20.100000000000001" customHeight="1" x14ac:dyDescent="0.25">
      <c r="B128" s="614" t="s">
        <v>379</v>
      </c>
      <c r="C128" s="615"/>
      <c r="D128" s="615"/>
      <c r="E128" s="615"/>
      <c r="F128" s="615"/>
      <c r="G128" s="615"/>
      <c r="H128" s="616"/>
      <c r="I128" s="607"/>
      <c r="J128" s="608"/>
      <c r="K128" s="608"/>
      <c r="L128" s="608"/>
      <c r="M128" s="608"/>
      <c r="N128" s="609"/>
      <c r="O128" s="610"/>
      <c r="P128" s="611"/>
      <c r="Q128" s="611"/>
      <c r="R128" s="611"/>
      <c r="S128" s="611"/>
      <c r="T128" s="612"/>
      <c r="U128" s="610"/>
      <c r="V128" s="611"/>
      <c r="W128" s="611"/>
      <c r="X128" s="611"/>
      <c r="Y128" s="611"/>
      <c r="Z128" s="613"/>
      <c r="AA128" s="2"/>
    </row>
    <row r="129" spans="2:30" ht="20.100000000000001" customHeight="1" x14ac:dyDescent="0.25">
      <c r="B129" s="614" t="s">
        <v>380</v>
      </c>
      <c r="C129" s="615"/>
      <c r="D129" s="615"/>
      <c r="E129" s="615"/>
      <c r="F129" s="615"/>
      <c r="G129" s="615"/>
      <c r="H129" s="616"/>
      <c r="I129" s="607"/>
      <c r="J129" s="608"/>
      <c r="K129" s="608"/>
      <c r="L129" s="608"/>
      <c r="M129" s="608"/>
      <c r="N129" s="609"/>
      <c r="O129" s="610"/>
      <c r="P129" s="611"/>
      <c r="Q129" s="611"/>
      <c r="R129" s="611"/>
      <c r="S129" s="611"/>
      <c r="T129" s="612"/>
      <c r="U129" s="610"/>
      <c r="V129" s="611"/>
      <c r="W129" s="611"/>
      <c r="X129" s="611"/>
      <c r="Y129" s="611"/>
      <c r="Z129" s="613"/>
      <c r="AB129" s="4"/>
      <c r="AC129" s="4"/>
      <c r="AD129" s="4"/>
    </row>
    <row r="130" spans="2:30" ht="20.100000000000001" customHeight="1" x14ac:dyDescent="0.25">
      <c r="B130" s="614" t="s">
        <v>381</v>
      </c>
      <c r="C130" s="615"/>
      <c r="D130" s="615"/>
      <c r="E130" s="615"/>
      <c r="F130" s="615"/>
      <c r="G130" s="615"/>
      <c r="H130" s="616"/>
      <c r="I130" s="607"/>
      <c r="J130" s="608"/>
      <c r="K130" s="608"/>
      <c r="L130" s="608"/>
      <c r="M130" s="608"/>
      <c r="N130" s="609"/>
      <c r="O130" s="610"/>
      <c r="P130" s="611"/>
      <c r="Q130" s="611"/>
      <c r="R130" s="611"/>
      <c r="S130" s="611"/>
      <c r="T130" s="612"/>
      <c r="U130" s="610"/>
      <c r="V130" s="611"/>
      <c r="W130" s="611"/>
      <c r="X130" s="611"/>
      <c r="Y130" s="611"/>
      <c r="Z130" s="613"/>
      <c r="AB130" s="4"/>
      <c r="AC130" s="4"/>
      <c r="AD130" s="4"/>
    </row>
    <row r="131" spans="2:30" ht="30" customHeight="1" x14ac:dyDescent="0.25">
      <c r="B131" s="617" t="s">
        <v>457</v>
      </c>
      <c r="C131" s="618"/>
      <c r="D131" s="618"/>
      <c r="E131" s="618"/>
      <c r="F131" s="618"/>
      <c r="G131" s="618"/>
      <c r="H131" s="619"/>
      <c r="I131" s="610"/>
      <c r="J131" s="611"/>
      <c r="K131" s="611"/>
      <c r="L131" s="611"/>
      <c r="M131" s="611"/>
      <c r="N131" s="612"/>
      <c r="O131" s="610"/>
      <c r="P131" s="611"/>
      <c r="Q131" s="611"/>
      <c r="R131" s="611"/>
      <c r="S131" s="611"/>
      <c r="T131" s="612"/>
      <c r="U131" s="610"/>
      <c r="V131" s="611"/>
      <c r="W131" s="611"/>
      <c r="X131" s="611"/>
      <c r="Y131" s="611"/>
      <c r="Z131" s="613"/>
      <c r="AB131" s="4"/>
      <c r="AC131" s="4"/>
      <c r="AD131" s="4"/>
    </row>
    <row r="132" spans="2:30" ht="32.25" customHeight="1" thickBot="1" x14ac:dyDescent="0.3">
      <c r="B132" s="604" t="s">
        <v>456</v>
      </c>
      <c r="C132" s="605"/>
      <c r="D132" s="605"/>
      <c r="E132" s="605"/>
      <c r="F132" s="605"/>
      <c r="G132" s="605"/>
      <c r="H132" s="606"/>
      <c r="I132" s="600"/>
      <c r="J132" s="601"/>
      <c r="K132" s="601"/>
      <c r="L132" s="601"/>
      <c r="M132" s="601"/>
      <c r="N132" s="602"/>
      <c r="O132" s="600"/>
      <c r="P132" s="601"/>
      <c r="Q132" s="601"/>
      <c r="R132" s="601"/>
      <c r="S132" s="601"/>
      <c r="T132" s="602"/>
      <c r="U132" s="600"/>
      <c r="V132" s="601"/>
      <c r="W132" s="601"/>
      <c r="X132" s="601"/>
      <c r="Y132" s="601"/>
      <c r="Z132" s="603"/>
      <c r="AB132" s="4"/>
      <c r="AC132" s="4"/>
      <c r="AD132" s="4"/>
    </row>
    <row r="133" spans="2:30" ht="25.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B133" s="4"/>
      <c r="AC133" s="4"/>
      <c r="AD133" s="4"/>
    </row>
    <row r="134" spans="2:30" ht="23.25" customHeight="1" thickBot="1" x14ac:dyDescent="0.3">
      <c r="B134" s="18" t="s">
        <v>521</v>
      </c>
      <c r="C134" s="62"/>
      <c r="D134" s="62"/>
      <c r="E134" s="62"/>
      <c r="F134" s="62"/>
      <c r="G134" s="62"/>
      <c r="H134" s="62"/>
      <c r="I134" s="62"/>
      <c r="J134" s="62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507"/>
      <c r="Z134" s="507"/>
      <c r="AB134" s="4"/>
      <c r="AC134" s="4"/>
      <c r="AD134" s="4"/>
    </row>
    <row r="135" spans="2:30" ht="18" customHeight="1" thickBot="1" x14ac:dyDescent="0.3">
      <c r="B135" s="4" t="s">
        <v>207</v>
      </c>
      <c r="C135" s="4"/>
      <c r="D135" s="4"/>
      <c r="E135" s="504" t="s">
        <v>300</v>
      </c>
      <c r="F135" s="505"/>
      <c r="G135" s="505"/>
      <c r="H135" s="505"/>
      <c r="I135" s="50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2:30" ht="8.1" customHeight="1" thickBot="1" x14ac:dyDescent="0.3">
      <c r="B136" s="4"/>
      <c r="C136" s="4"/>
      <c r="D136" s="4"/>
      <c r="E136" s="49"/>
      <c r="F136" s="50"/>
      <c r="G136" s="50"/>
      <c r="H136" s="50"/>
      <c r="I136" s="50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2:30" ht="23.25" customHeight="1" x14ac:dyDescent="0.25">
      <c r="B137" s="520" t="s">
        <v>208</v>
      </c>
      <c r="C137" s="521"/>
      <c r="D137" s="521"/>
      <c r="E137" s="521"/>
      <c r="F137" s="521"/>
      <c r="G137" s="521"/>
      <c r="H137" s="521"/>
      <c r="I137" s="487" t="s">
        <v>502</v>
      </c>
      <c r="J137" s="480"/>
      <c r="K137" s="480"/>
      <c r="L137" s="481"/>
      <c r="M137" s="487" t="s">
        <v>503</v>
      </c>
      <c r="N137" s="480"/>
      <c r="O137" s="480"/>
      <c r="P137" s="480"/>
      <c r="Q137" s="488"/>
      <c r="R137" s="4"/>
      <c r="S137" s="4"/>
      <c r="T137" s="4"/>
      <c r="U137" s="4"/>
      <c r="V137" s="4"/>
      <c r="W137" s="4"/>
      <c r="X137" s="4"/>
      <c r="Y137" s="4"/>
      <c r="Z137" s="4"/>
      <c r="AB137" s="4"/>
      <c r="AC137" s="4"/>
      <c r="AD137" s="4"/>
    </row>
    <row r="138" spans="2:30" ht="35.25" customHeight="1" x14ac:dyDescent="0.25">
      <c r="B138" s="522"/>
      <c r="C138" s="437"/>
      <c r="D138" s="437"/>
      <c r="E138" s="437"/>
      <c r="F138" s="437"/>
      <c r="G138" s="437"/>
      <c r="H138" s="437"/>
      <c r="I138" s="595"/>
      <c r="J138" s="596"/>
      <c r="K138" s="596"/>
      <c r="L138" s="597"/>
      <c r="M138" s="595"/>
      <c r="N138" s="596"/>
      <c r="O138" s="596"/>
      <c r="P138" s="596"/>
      <c r="Q138" s="598"/>
      <c r="R138" s="4"/>
      <c r="S138" s="4"/>
      <c r="T138" s="4"/>
      <c r="U138" s="4"/>
      <c r="V138" s="4"/>
      <c r="W138" s="4"/>
      <c r="X138" s="4"/>
      <c r="Y138" s="4"/>
      <c r="Z138" s="4"/>
      <c r="AB138" s="4"/>
      <c r="AC138" s="4"/>
      <c r="AD138" s="4"/>
    </row>
    <row r="139" spans="2:30" ht="23.25" customHeight="1" x14ac:dyDescent="0.25">
      <c r="B139" s="528"/>
      <c r="C139" s="529"/>
      <c r="D139" s="529"/>
      <c r="E139" s="529"/>
      <c r="F139" s="529"/>
      <c r="G139" s="529"/>
      <c r="H139" s="529"/>
      <c r="I139" s="563"/>
      <c r="J139" s="564"/>
      <c r="K139" s="564"/>
      <c r="L139" s="565"/>
      <c r="M139" s="563"/>
      <c r="N139" s="564"/>
      <c r="O139" s="564"/>
      <c r="P139" s="564"/>
      <c r="Q139" s="599"/>
      <c r="R139" s="4"/>
      <c r="S139" s="4"/>
      <c r="T139" s="4"/>
      <c r="U139" s="4"/>
      <c r="V139" s="4"/>
      <c r="W139" s="4"/>
      <c r="X139" s="4"/>
      <c r="Y139" s="4"/>
      <c r="Z139" s="4"/>
    </row>
    <row r="140" spans="2:30" ht="23.25" customHeight="1" x14ac:dyDescent="0.25">
      <c r="B140" s="528"/>
      <c r="C140" s="529"/>
      <c r="D140" s="529"/>
      <c r="E140" s="529"/>
      <c r="F140" s="529"/>
      <c r="G140" s="529"/>
      <c r="H140" s="529"/>
      <c r="I140" s="563"/>
      <c r="J140" s="564"/>
      <c r="K140" s="564"/>
      <c r="L140" s="565"/>
      <c r="M140" s="229"/>
      <c r="N140" s="230"/>
      <c r="O140" s="230"/>
      <c r="P140" s="230"/>
      <c r="Q140" s="231"/>
      <c r="R140" s="4"/>
      <c r="S140" s="4"/>
      <c r="T140" s="4"/>
      <c r="U140" s="4"/>
      <c r="V140" s="4"/>
      <c r="W140" s="4"/>
      <c r="X140" s="4"/>
      <c r="Y140" s="4"/>
      <c r="Z140" s="4"/>
    </row>
    <row r="141" spans="2:30" ht="23.25" customHeight="1" x14ac:dyDescent="0.25">
      <c r="B141" s="528"/>
      <c r="C141" s="529"/>
      <c r="D141" s="529"/>
      <c r="E141" s="529"/>
      <c r="F141" s="529"/>
      <c r="G141" s="529"/>
      <c r="H141" s="529"/>
      <c r="I141" s="563"/>
      <c r="J141" s="564"/>
      <c r="K141" s="564"/>
      <c r="L141" s="565"/>
      <c r="M141" s="229"/>
      <c r="N141" s="230"/>
      <c r="O141" s="230"/>
      <c r="P141" s="230"/>
      <c r="Q141" s="231"/>
      <c r="R141" s="4"/>
      <c r="S141" s="4"/>
      <c r="T141" s="4"/>
      <c r="U141" s="4"/>
      <c r="V141" s="4"/>
      <c r="W141" s="4"/>
      <c r="X141" s="4"/>
      <c r="Y141" s="4"/>
      <c r="Z141" s="4"/>
    </row>
    <row r="142" spans="2:30" ht="23.25" customHeight="1" x14ac:dyDescent="0.25">
      <c r="B142" s="528"/>
      <c r="C142" s="529"/>
      <c r="D142" s="529"/>
      <c r="E142" s="529"/>
      <c r="F142" s="529"/>
      <c r="G142" s="529"/>
      <c r="H142" s="529"/>
      <c r="I142" s="563"/>
      <c r="J142" s="564"/>
      <c r="K142" s="564"/>
      <c r="L142" s="565"/>
      <c r="M142" s="229"/>
      <c r="N142" s="230"/>
      <c r="O142" s="230"/>
      <c r="P142" s="230"/>
      <c r="Q142" s="231"/>
      <c r="R142" s="4"/>
      <c r="S142" s="4"/>
      <c r="T142" s="4"/>
      <c r="U142" s="4"/>
      <c r="V142" s="4"/>
      <c r="W142" s="4"/>
      <c r="X142" s="4"/>
      <c r="Y142" s="4"/>
      <c r="Z142" s="4"/>
    </row>
    <row r="143" spans="2:30" ht="23.25" customHeight="1" x14ac:dyDescent="0.25">
      <c r="B143" s="528"/>
      <c r="C143" s="529"/>
      <c r="D143" s="529"/>
      <c r="E143" s="529"/>
      <c r="F143" s="529"/>
      <c r="G143" s="529"/>
      <c r="H143" s="529"/>
      <c r="I143" s="563"/>
      <c r="J143" s="564"/>
      <c r="K143" s="564"/>
      <c r="L143" s="565"/>
      <c r="M143" s="229"/>
      <c r="N143" s="230"/>
      <c r="O143" s="230"/>
      <c r="P143" s="230"/>
      <c r="Q143" s="231"/>
      <c r="R143" s="4"/>
      <c r="S143" s="4"/>
      <c r="T143" s="4"/>
      <c r="U143" s="4"/>
      <c r="V143" s="4"/>
      <c r="W143" s="4"/>
      <c r="X143" s="4"/>
      <c r="Y143" s="4"/>
      <c r="Z143" s="4"/>
    </row>
    <row r="144" spans="2:30" ht="23.25" customHeight="1" x14ac:dyDescent="0.25">
      <c r="B144" s="528"/>
      <c r="C144" s="529"/>
      <c r="D144" s="529"/>
      <c r="E144" s="529"/>
      <c r="F144" s="529"/>
      <c r="G144" s="529"/>
      <c r="H144" s="529"/>
      <c r="I144" s="563"/>
      <c r="J144" s="564"/>
      <c r="K144" s="564"/>
      <c r="L144" s="565"/>
      <c r="M144" s="229"/>
      <c r="N144" s="230"/>
      <c r="O144" s="230"/>
      <c r="P144" s="230"/>
      <c r="Q144" s="231"/>
      <c r="R144" s="4"/>
      <c r="S144" s="4"/>
      <c r="T144" s="4"/>
      <c r="U144" s="4"/>
      <c r="V144" s="4"/>
      <c r="W144" s="4"/>
      <c r="X144" s="4"/>
      <c r="Y144" s="4"/>
      <c r="Z144" s="4"/>
    </row>
    <row r="145" spans="1:32" ht="23.25" customHeight="1" thickBot="1" x14ac:dyDescent="0.3">
      <c r="B145" s="515" t="s">
        <v>370</v>
      </c>
      <c r="C145" s="516"/>
      <c r="D145" s="516"/>
      <c r="E145" s="516"/>
      <c r="F145" s="516"/>
      <c r="G145" s="516"/>
      <c r="H145" s="516"/>
      <c r="I145" s="566">
        <f>SUM(I139:I144)</f>
        <v>0</v>
      </c>
      <c r="J145" s="567"/>
      <c r="K145" s="567"/>
      <c r="L145" s="568"/>
      <c r="M145" s="569">
        <f>SUM(M139:Q144)</f>
        <v>0</v>
      </c>
      <c r="N145" s="570"/>
      <c r="O145" s="570"/>
      <c r="P145" s="570"/>
      <c r="Q145" s="571"/>
      <c r="R145" s="4"/>
      <c r="S145" s="4"/>
      <c r="T145" s="4"/>
      <c r="U145" s="4"/>
      <c r="V145" s="4"/>
      <c r="W145" s="4"/>
      <c r="X145" s="4"/>
      <c r="Y145" s="4"/>
      <c r="Z145" s="4"/>
    </row>
    <row r="146" spans="1:32" s="99" customFormat="1" ht="23.25" customHeight="1" x14ac:dyDescent="0.25">
      <c r="A146" s="4"/>
      <c r="B146" s="106"/>
      <c r="C146" s="106"/>
      <c r="D146" s="106"/>
      <c r="E146" s="106"/>
      <c r="F146" s="106"/>
      <c r="G146" s="106"/>
      <c r="H146" s="106"/>
      <c r="I146" s="107"/>
      <c r="J146" s="107"/>
      <c r="K146" s="107"/>
      <c r="L146" s="107"/>
      <c r="M146" s="108"/>
      <c r="N146" s="108"/>
      <c r="O146" s="108"/>
      <c r="P146" s="108"/>
      <c r="Q146" s="108"/>
      <c r="R146" s="98"/>
      <c r="S146" s="98"/>
      <c r="T146" s="98"/>
      <c r="U146" s="4"/>
      <c r="V146" s="4"/>
      <c r="W146" s="4"/>
      <c r="X146" s="4"/>
      <c r="Y146" s="4"/>
      <c r="Z146" s="4"/>
      <c r="AA146" s="4"/>
    </row>
    <row r="147" spans="1:32" ht="40.5" customHeight="1" x14ac:dyDescent="0.25">
      <c r="B147" s="785" t="s">
        <v>442</v>
      </c>
      <c r="C147" s="785"/>
      <c r="D147" s="785"/>
      <c r="E147" s="785"/>
      <c r="F147" s="785"/>
      <c r="G147" s="785"/>
      <c r="H147" s="785"/>
      <c r="I147" s="785"/>
      <c r="J147" s="785"/>
      <c r="K147" s="785"/>
      <c r="L147" s="785"/>
      <c r="M147" s="785"/>
      <c r="N147" s="785"/>
      <c r="O147" s="785"/>
      <c r="P147" s="785"/>
      <c r="Q147" s="785"/>
      <c r="R147" s="785"/>
      <c r="S147" s="785"/>
      <c r="T147" s="785"/>
      <c r="U147" s="785"/>
      <c r="V147" s="785"/>
      <c r="W147" s="785"/>
      <c r="X147" s="785"/>
      <c r="Y147" s="785"/>
      <c r="Z147" s="785"/>
    </row>
    <row r="148" spans="1:32" ht="23.25" customHeight="1" x14ac:dyDescent="0.25">
      <c r="B148" s="184" t="s">
        <v>300</v>
      </c>
      <c r="C148" s="14" t="s">
        <v>382</v>
      </c>
      <c r="D148" s="1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32" ht="8.25" customHeight="1" x14ac:dyDescent="0.25">
      <c r="B149" s="40"/>
      <c r="C149" s="14"/>
      <c r="D149" s="1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32" ht="23.25" customHeight="1" x14ac:dyDescent="0.3">
      <c r="B150" s="184"/>
      <c r="C150" s="14" t="s">
        <v>383</v>
      </c>
      <c r="D150" s="1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32"/>
      <c r="AB150" s="11"/>
      <c r="AC150" s="11"/>
      <c r="AD150" s="11"/>
      <c r="AE150" s="11"/>
      <c r="AF150" s="11"/>
    </row>
    <row r="151" spans="1:32" ht="8.25" customHeight="1" x14ac:dyDescent="0.25">
      <c r="B151" s="40" t="s">
        <v>300</v>
      </c>
      <c r="C151" s="14"/>
      <c r="D151" s="1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32" ht="23.25" customHeight="1" x14ac:dyDescent="0.25">
      <c r="B152" s="184"/>
      <c r="C152" s="14" t="s">
        <v>384</v>
      </c>
      <c r="D152" s="1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32" ht="8.25" customHeight="1" x14ac:dyDescent="0.25">
      <c r="B153" s="40"/>
      <c r="C153" s="14"/>
      <c r="D153" s="1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32" ht="23.25" customHeight="1" x14ac:dyDescent="0.25">
      <c r="B154" s="184"/>
      <c r="C154" s="14" t="s">
        <v>385</v>
      </c>
      <c r="D154" s="1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32" ht="24.95" customHeight="1" x14ac:dyDescent="0.25">
      <c r="A155" s="408"/>
      <c r="B155" s="548"/>
      <c r="C155" s="548"/>
      <c r="D155" s="548"/>
      <c r="E155" s="548"/>
      <c r="F155" s="548"/>
      <c r="G155" s="548"/>
      <c r="H155" s="548"/>
      <c r="I155" s="548"/>
      <c r="J155" s="548"/>
      <c r="K155" s="548"/>
      <c r="L155" s="548"/>
      <c r="M155" s="548"/>
      <c r="N155" s="548"/>
      <c r="O155" s="548"/>
      <c r="P155" s="548"/>
      <c r="Q155" s="548"/>
      <c r="R155" s="548"/>
      <c r="S155" s="548"/>
      <c r="T155" s="548"/>
      <c r="U155" s="548"/>
      <c r="V155" s="548"/>
      <c r="W155" s="548"/>
      <c r="X155" s="548"/>
      <c r="Y155" s="548"/>
      <c r="Z155" s="548"/>
    </row>
    <row r="156" spans="1:32" s="11" customFormat="1" ht="23.25" customHeight="1" x14ac:dyDescent="0.3">
      <c r="A156" s="16" t="s">
        <v>210</v>
      </c>
      <c r="B156" s="16" t="s">
        <v>211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4"/>
      <c r="AB156" s="2"/>
      <c r="AC156" s="2"/>
      <c r="AD156" s="2"/>
      <c r="AE156" s="2"/>
      <c r="AF156" s="2"/>
    </row>
    <row r="157" spans="1:32" ht="8.25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32" ht="43.15" customHeight="1" x14ac:dyDescent="0.25">
      <c r="B158" s="549" t="s">
        <v>514</v>
      </c>
      <c r="C158" s="549"/>
      <c r="D158" s="549"/>
      <c r="E158" s="549"/>
      <c r="F158" s="549"/>
      <c r="G158" s="549"/>
      <c r="H158" s="549"/>
      <c r="I158" s="549"/>
      <c r="J158" s="549"/>
      <c r="K158" s="549"/>
      <c r="L158" s="549"/>
      <c r="M158" s="549"/>
      <c r="N158" s="549"/>
      <c r="O158" s="549"/>
      <c r="P158" s="549"/>
      <c r="Q158" s="549"/>
      <c r="R158" s="549"/>
      <c r="S158" s="549"/>
      <c r="T158" s="549"/>
      <c r="U158" s="549"/>
      <c r="V158" s="549"/>
      <c r="W158" s="549"/>
      <c r="X158" s="549"/>
      <c r="Y158" s="549"/>
      <c r="Z158" s="549"/>
    </row>
    <row r="159" spans="1:32" ht="23.25" customHeight="1" x14ac:dyDescent="0.25">
      <c r="B159" s="503"/>
      <c r="C159" s="503"/>
      <c r="D159" s="503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</row>
    <row r="160" spans="1:32" ht="23.25" customHeight="1" x14ac:dyDescent="0.25">
      <c r="B160" s="503"/>
      <c r="C160" s="503"/>
      <c r="D160" s="503"/>
      <c r="E160" s="503"/>
      <c r="F160" s="503"/>
      <c r="G160" s="503"/>
      <c r="H160" s="503"/>
      <c r="I160" s="503"/>
      <c r="J160" s="503"/>
      <c r="K160" s="503"/>
      <c r="L160" s="503"/>
      <c r="M160" s="503"/>
      <c r="N160" s="503"/>
      <c r="O160" s="503"/>
      <c r="P160" s="503"/>
      <c r="Q160" s="503"/>
      <c r="R160" s="503"/>
      <c r="S160" s="503"/>
      <c r="T160" s="503"/>
      <c r="U160" s="503"/>
      <c r="V160" s="503"/>
      <c r="W160" s="503"/>
      <c r="X160" s="503"/>
      <c r="Y160" s="503"/>
      <c r="Z160" s="503"/>
    </row>
    <row r="161" spans="1:32" ht="7.5" customHeight="1" x14ac:dyDescent="0.25">
      <c r="B161" s="503"/>
      <c r="C161" s="503"/>
      <c r="D161" s="503"/>
      <c r="E161" s="503"/>
      <c r="F161" s="503"/>
      <c r="G161" s="503"/>
      <c r="H161" s="503"/>
      <c r="I161" s="503"/>
      <c r="J161" s="503"/>
      <c r="K161" s="503"/>
      <c r="L161" s="503"/>
      <c r="M161" s="503"/>
      <c r="N161" s="503"/>
      <c r="O161" s="503"/>
      <c r="P161" s="503"/>
      <c r="Q161" s="503"/>
      <c r="R161" s="503"/>
      <c r="S161" s="503"/>
      <c r="T161" s="503"/>
      <c r="U161" s="503"/>
      <c r="V161" s="503"/>
      <c r="W161" s="503"/>
      <c r="X161" s="503"/>
      <c r="Y161" s="503"/>
      <c r="Z161" s="503"/>
    </row>
    <row r="162" spans="1:32" ht="16.5" hidden="1" customHeight="1" x14ac:dyDescent="0.25">
      <c r="B162" s="503"/>
      <c r="C162" s="503"/>
      <c r="D162" s="503"/>
      <c r="E162" s="503"/>
      <c r="F162" s="503"/>
      <c r="G162" s="503"/>
      <c r="H162" s="503"/>
      <c r="I162" s="503"/>
      <c r="J162" s="503"/>
      <c r="K162" s="503"/>
      <c r="L162" s="503"/>
      <c r="M162" s="503"/>
      <c r="N162" s="503"/>
      <c r="O162" s="503"/>
      <c r="P162" s="503"/>
      <c r="Q162" s="503"/>
      <c r="R162" s="503"/>
      <c r="S162" s="503"/>
      <c r="T162" s="503"/>
      <c r="U162" s="503"/>
      <c r="V162" s="503"/>
      <c r="W162" s="503"/>
      <c r="X162" s="503"/>
      <c r="Y162" s="503"/>
      <c r="Z162" s="503"/>
    </row>
    <row r="163" spans="1:32" ht="23.25" hidden="1" customHeight="1" x14ac:dyDescent="0.25">
      <c r="B163" s="503"/>
      <c r="C163" s="503"/>
      <c r="D163" s="503"/>
      <c r="E163" s="503"/>
      <c r="F163" s="503"/>
      <c r="G163" s="503"/>
      <c r="H163" s="503"/>
      <c r="I163" s="503"/>
      <c r="J163" s="503"/>
      <c r="K163" s="503"/>
      <c r="L163" s="503"/>
      <c r="M163" s="503"/>
      <c r="N163" s="503"/>
      <c r="O163" s="503"/>
      <c r="P163" s="503"/>
      <c r="Q163" s="503"/>
      <c r="R163" s="503"/>
      <c r="S163" s="503"/>
      <c r="T163" s="503"/>
      <c r="U163" s="503"/>
      <c r="V163" s="503"/>
      <c r="W163" s="503"/>
      <c r="X163" s="503"/>
      <c r="Y163" s="503"/>
      <c r="Z163" s="503"/>
    </row>
    <row r="164" spans="1:32" ht="36.75" customHeight="1" x14ac:dyDescent="0.25">
      <c r="B164" s="503"/>
      <c r="C164" s="503"/>
      <c r="D164" s="503"/>
      <c r="E164" s="503"/>
      <c r="F164" s="503"/>
      <c r="G164" s="503"/>
      <c r="H164" s="503"/>
      <c r="I164" s="503"/>
      <c r="J164" s="503"/>
      <c r="K164" s="503"/>
      <c r="L164" s="503"/>
      <c r="M164" s="503"/>
      <c r="N164" s="503"/>
      <c r="O164" s="503"/>
      <c r="P164" s="503"/>
      <c r="Q164" s="503"/>
      <c r="R164" s="503"/>
      <c r="S164" s="503"/>
      <c r="T164" s="503"/>
      <c r="U164" s="503"/>
      <c r="V164" s="503"/>
      <c r="W164" s="503"/>
      <c r="X164" s="503"/>
      <c r="Y164" s="503"/>
      <c r="Z164" s="503"/>
    </row>
    <row r="165" spans="1:32" ht="34.5" customHeight="1" x14ac:dyDescent="0.2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32" s="69" customFormat="1" ht="23.25" customHeight="1" x14ac:dyDescent="0.3">
      <c r="A166" s="68" t="s">
        <v>213</v>
      </c>
      <c r="B166" s="68" t="s">
        <v>212</v>
      </c>
    </row>
    <row r="167" spans="1:32" ht="8.2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32" ht="23.25" customHeight="1" x14ac:dyDescent="0.3">
      <c r="A168" s="16" t="s">
        <v>214</v>
      </c>
      <c r="B168" s="16" t="s">
        <v>215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32" ht="8.25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32" ht="23.25" customHeight="1" x14ac:dyDescent="0.25">
      <c r="B170" s="417" t="s">
        <v>98</v>
      </c>
      <c r="C170" s="550"/>
      <c r="D170" s="550"/>
      <c r="E170" s="550"/>
      <c r="F170" s="550"/>
      <c r="G170" s="550"/>
      <c r="H170" s="550"/>
      <c r="I170" s="550"/>
      <c r="J170" s="550"/>
      <c r="K170" s="550"/>
      <c r="L170" s="550"/>
      <c r="M170" s="550"/>
      <c r="N170" s="550"/>
      <c r="O170" s="550"/>
      <c r="P170" s="550"/>
      <c r="Q170" s="550"/>
      <c r="R170" s="550"/>
      <c r="S170" s="550"/>
      <c r="T170" s="550"/>
      <c r="U170" s="550"/>
      <c r="V170" s="550"/>
      <c r="W170" s="550"/>
      <c r="X170" s="550"/>
      <c r="Y170" s="550"/>
      <c r="Z170" s="550"/>
    </row>
    <row r="171" spans="1:32" ht="23.25" customHeight="1" x14ac:dyDescent="0.25">
      <c r="B171" s="332"/>
      <c r="C171" s="332"/>
      <c r="D171" s="332"/>
      <c r="E171" s="332"/>
      <c r="F171" s="332"/>
      <c r="G171" s="332"/>
      <c r="H171" s="332"/>
      <c r="I171" s="332"/>
      <c r="J171" s="332"/>
      <c r="K171" s="332"/>
      <c r="L171" s="332"/>
      <c r="M171" s="332"/>
      <c r="N171" s="332"/>
      <c r="O171" s="332"/>
      <c r="P171" s="332"/>
      <c r="Q171" s="332"/>
      <c r="R171" s="332"/>
      <c r="S171" s="332"/>
      <c r="T171" s="332"/>
      <c r="U171" s="332"/>
      <c r="V171" s="332"/>
      <c r="W171" s="332"/>
      <c r="X171" s="332"/>
      <c r="Y171" s="332"/>
      <c r="Z171" s="332"/>
    </row>
    <row r="172" spans="1:32" ht="23.25" customHeight="1" x14ac:dyDescent="0.25"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B172" s="4"/>
      <c r="AC172" s="4"/>
      <c r="AD172" s="4"/>
      <c r="AE172" s="4"/>
      <c r="AF172" s="4"/>
    </row>
    <row r="173" spans="1:32" ht="49.5" customHeight="1" x14ac:dyDescent="0.25">
      <c r="B173" s="332"/>
      <c r="C173" s="332"/>
      <c r="D173" s="332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2"/>
      <c r="S173" s="332"/>
      <c r="T173" s="332"/>
      <c r="U173" s="332"/>
      <c r="V173" s="332"/>
      <c r="W173" s="332"/>
      <c r="X173" s="332"/>
      <c r="Y173" s="332"/>
      <c r="Z173" s="332"/>
      <c r="AA173" s="43"/>
    </row>
    <row r="174" spans="1:32" ht="78" hidden="1" customHeight="1" x14ac:dyDescent="0.25">
      <c r="B174" s="332"/>
      <c r="C174" s="332"/>
      <c r="D174" s="332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</row>
    <row r="175" spans="1:32" ht="78" hidden="1" customHeight="1" x14ac:dyDescent="0.25">
      <c r="B175" s="332"/>
      <c r="C175" s="332"/>
      <c r="D175" s="332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2"/>
      <c r="S175" s="332"/>
      <c r="T175" s="332"/>
      <c r="U175" s="332"/>
      <c r="V175" s="332"/>
      <c r="W175" s="332"/>
      <c r="X175" s="332"/>
      <c r="Y175" s="332"/>
      <c r="Z175" s="332"/>
      <c r="AA175" s="44"/>
    </row>
    <row r="176" spans="1:32" ht="78" hidden="1" customHeight="1" x14ac:dyDescent="0.25">
      <c r="B176" s="332"/>
      <c r="C176" s="332"/>
      <c r="D176" s="332"/>
      <c r="E176" s="332"/>
      <c r="F176" s="332"/>
      <c r="G176" s="332"/>
      <c r="H176" s="332"/>
      <c r="I176" s="332"/>
      <c r="J176" s="332"/>
      <c r="K176" s="332"/>
      <c r="L176" s="332"/>
      <c r="M176" s="332"/>
      <c r="N176" s="332"/>
      <c r="O176" s="332"/>
      <c r="P176" s="332"/>
      <c r="Q176" s="332"/>
      <c r="R176" s="332"/>
      <c r="S176" s="332"/>
      <c r="T176" s="332"/>
      <c r="U176" s="332"/>
      <c r="V176" s="332"/>
      <c r="W176" s="332"/>
      <c r="X176" s="332"/>
      <c r="Y176" s="332"/>
      <c r="Z176" s="332"/>
    </row>
    <row r="177" spans="2:32" ht="78" hidden="1" customHeight="1" x14ac:dyDescent="0.25"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44"/>
    </row>
    <row r="178" spans="2:32" ht="14.25" hidden="1" customHeight="1" x14ac:dyDescent="0.25">
      <c r="B178" s="332"/>
      <c r="C178" s="332"/>
      <c r="D178" s="332"/>
      <c r="E178" s="332"/>
      <c r="F178" s="332"/>
      <c r="G178" s="332"/>
      <c r="H178" s="332"/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/>
      <c r="Z178" s="332"/>
      <c r="AA178" s="44"/>
    </row>
    <row r="179" spans="2:32" ht="12.7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4"/>
    </row>
    <row r="180" spans="2:32" s="4" customFormat="1" ht="23.25" customHeight="1" thickBot="1" x14ac:dyDescent="0.3">
      <c r="B180" s="22" t="s">
        <v>515</v>
      </c>
      <c r="AA180" s="44"/>
      <c r="AB180" s="2"/>
      <c r="AC180" s="2"/>
      <c r="AD180" s="2"/>
      <c r="AE180" s="2"/>
      <c r="AF180" s="2"/>
    </row>
    <row r="181" spans="2:32" ht="23.25" customHeight="1" x14ac:dyDescent="0.25">
      <c r="B181" s="551" t="s">
        <v>386</v>
      </c>
      <c r="C181" s="523"/>
      <c r="D181" s="523"/>
      <c r="E181" s="523"/>
      <c r="F181" s="523"/>
      <c r="G181" s="523"/>
      <c r="H181" s="523"/>
      <c r="I181" s="523"/>
      <c r="J181" s="552"/>
      <c r="K181" s="552"/>
      <c r="L181" s="552"/>
      <c r="M181" s="552"/>
      <c r="N181" s="552"/>
      <c r="O181" s="552"/>
      <c r="P181" s="553"/>
      <c r="Q181" s="551" t="s">
        <v>424</v>
      </c>
      <c r="R181" s="523"/>
      <c r="S181" s="523"/>
      <c r="T181" s="557"/>
      <c r="U181" s="557"/>
      <c r="V181" s="557"/>
      <c r="W181" s="558"/>
      <c r="X181" s="43"/>
      <c r="Y181" s="43"/>
      <c r="Z181" s="43"/>
      <c r="AA181" s="44"/>
    </row>
    <row r="182" spans="2:32" ht="25.5" customHeight="1" thickBot="1" x14ac:dyDescent="0.3">
      <c r="B182" s="554"/>
      <c r="C182" s="555"/>
      <c r="D182" s="555"/>
      <c r="E182" s="555"/>
      <c r="F182" s="555"/>
      <c r="G182" s="555"/>
      <c r="H182" s="555"/>
      <c r="I182" s="555"/>
      <c r="J182" s="298"/>
      <c r="K182" s="298"/>
      <c r="L182" s="298"/>
      <c r="M182" s="298"/>
      <c r="N182" s="298"/>
      <c r="O182" s="298"/>
      <c r="P182" s="556"/>
      <c r="Q182" s="559"/>
      <c r="R182" s="560"/>
      <c r="S182" s="560"/>
      <c r="T182" s="561"/>
      <c r="U182" s="561"/>
      <c r="V182" s="561"/>
      <c r="W182" s="562"/>
      <c r="X182" s="4"/>
      <c r="Y182" s="4"/>
      <c r="Z182" s="4"/>
      <c r="AA182" s="44"/>
    </row>
    <row r="183" spans="2:32" ht="25.15" customHeight="1" x14ac:dyDescent="0.25">
      <c r="B183" s="590"/>
      <c r="C183" s="591"/>
      <c r="D183" s="591"/>
      <c r="E183" s="591"/>
      <c r="F183" s="591"/>
      <c r="G183" s="591"/>
      <c r="H183" s="591"/>
      <c r="I183" s="591"/>
      <c r="J183" s="592"/>
      <c r="K183" s="592"/>
      <c r="L183" s="592"/>
      <c r="M183" s="592"/>
      <c r="N183" s="592"/>
      <c r="O183" s="592"/>
      <c r="P183" s="592"/>
      <c r="Q183" s="593"/>
      <c r="R183" s="593"/>
      <c r="S183" s="593"/>
      <c r="T183" s="593"/>
      <c r="U183" s="593"/>
      <c r="V183" s="593"/>
      <c r="W183" s="594"/>
      <c r="X183" s="44"/>
      <c r="Y183" s="44"/>
      <c r="Z183" s="44"/>
      <c r="AA183" s="44"/>
    </row>
    <row r="184" spans="2:32" ht="25.15" customHeight="1" x14ac:dyDescent="0.25">
      <c r="B184" s="580"/>
      <c r="C184" s="426"/>
      <c r="D184" s="426"/>
      <c r="E184" s="426"/>
      <c r="F184" s="426"/>
      <c r="G184" s="426"/>
      <c r="H184" s="426"/>
      <c r="I184" s="426"/>
      <c r="J184" s="581"/>
      <c r="K184" s="581"/>
      <c r="L184" s="581"/>
      <c r="M184" s="581"/>
      <c r="N184" s="581"/>
      <c r="O184" s="581"/>
      <c r="P184" s="581"/>
      <c r="Q184" s="582"/>
      <c r="R184" s="582"/>
      <c r="S184" s="582"/>
      <c r="T184" s="582"/>
      <c r="U184" s="582"/>
      <c r="V184" s="582"/>
      <c r="W184" s="583"/>
      <c r="X184" s="44"/>
      <c r="Y184" s="44"/>
      <c r="Z184" s="44"/>
      <c r="AA184" s="44"/>
    </row>
    <row r="185" spans="2:32" ht="25.15" customHeight="1" x14ac:dyDescent="0.25">
      <c r="B185" s="580"/>
      <c r="C185" s="426"/>
      <c r="D185" s="426"/>
      <c r="E185" s="426"/>
      <c r="F185" s="426"/>
      <c r="G185" s="426"/>
      <c r="H185" s="426"/>
      <c r="I185" s="426"/>
      <c r="J185" s="581"/>
      <c r="K185" s="581"/>
      <c r="L185" s="581"/>
      <c r="M185" s="581"/>
      <c r="N185" s="581"/>
      <c r="O185" s="581"/>
      <c r="P185" s="581"/>
      <c r="Q185" s="582"/>
      <c r="R185" s="582"/>
      <c r="S185" s="582"/>
      <c r="T185" s="582"/>
      <c r="U185" s="582"/>
      <c r="V185" s="582"/>
      <c r="W185" s="583"/>
      <c r="X185" s="44"/>
      <c r="Y185" s="44"/>
      <c r="Z185" s="44"/>
      <c r="AA185" s="44"/>
    </row>
    <row r="186" spans="2:32" ht="25.15" customHeight="1" x14ac:dyDescent="0.25">
      <c r="B186" s="580"/>
      <c r="C186" s="426"/>
      <c r="D186" s="426"/>
      <c r="E186" s="426"/>
      <c r="F186" s="426"/>
      <c r="G186" s="426"/>
      <c r="H186" s="426"/>
      <c r="I186" s="426"/>
      <c r="J186" s="581"/>
      <c r="K186" s="581"/>
      <c r="L186" s="581"/>
      <c r="M186" s="581"/>
      <c r="N186" s="581"/>
      <c r="O186" s="581"/>
      <c r="P186" s="581"/>
      <c r="Q186" s="582"/>
      <c r="R186" s="582"/>
      <c r="S186" s="582"/>
      <c r="T186" s="582"/>
      <c r="U186" s="582"/>
      <c r="V186" s="582"/>
      <c r="W186" s="583"/>
      <c r="X186" s="44"/>
      <c r="Y186" s="44"/>
      <c r="Z186" s="44"/>
    </row>
    <row r="187" spans="2:32" ht="25.15" customHeight="1" thickBot="1" x14ac:dyDescent="0.3">
      <c r="B187" s="580"/>
      <c r="C187" s="426"/>
      <c r="D187" s="426"/>
      <c r="E187" s="426"/>
      <c r="F187" s="426"/>
      <c r="G187" s="426"/>
      <c r="H187" s="426"/>
      <c r="I187" s="426"/>
      <c r="J187" s="581"/>
      <c r="K187" s="581"/>
      <c r="L187" s="581"/>
      <c r="M187" s="581"/>
      <c r="N187" s="581"/>
      <c r="O187" s="581"/>
      <c r="P187" s="581"/>
      <c r="Q187" s="582"/>
      <c r="R187" s="582"/>
      <c r="S187" s="582"/>
      <c r="T187" s="582"/>
      <c r="U187" s="582"/>
      <c r="V187" s="582"/>
      <c r="W187" s="583"/>
      <c r="X187" s="44"/>
      <c r="Y187" s="44"/>
      <c r="Z187" s="44"/>
    </row>
    <row r="188" spans="2:32" ht="25.15" customHeight="1" thickBot="1" x14ac:dyDescent="0.3">
      <c r="B188" s="584" t="s">
        <v>370</v>
      </c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5"/>
      <c r="Q188" s="586">
        <f>SUM(Q183:W187)</f>
        <v>0</v>
      </c>
      <c r="R188" s="587"/>
      <c r="S188" s="587"/>
      <c r="T188" s="587"/>
      <c r="U188" s="587"/>
      <c r="V188" s="587"/>
      <c r="W188" s="588"/>
      <c r="X188" s="44"/>
      <c r="Y188" s="44"/>
      <c r="Z188" s="44"/>
    </row>
    <row r="189" spans="2:32" ht="18.75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2:32" ht="23.25" customHeight="1" x14ac:dyDescent="0.25">
      <c r="B190" s="589" t="s">
        <v>387</v>
      </c>
      <c r="C190" s="589"/>
      <c r="D190" s="589"/>
      <c r="E190" s="589"/>
      <c r="F190" s="589"/>
      <c r="G190" s="589"/>
      <c r="H190" s="589"/>
      <c r="I190" s="589"/>
      <c r="J190" s="589"/>
      <c r="K190" s="589"/>
      <c r="L190" s="589"/>
      <c r="M190" s="589"/>
      <c r="N190" s="589"/>
      <c r="O190" s="589"/>
      <c r="P190" s="589"/>
      <c r="Q190" s="589"/>
      <c r="R190" s="4"/>
      <c r="S190" s="4"/>
      <c r="T190" s="4"/>
      <c r="U190" s="4"/>
      <c r="V190" s="4"/>
      <c r="W190" s="4"/>
      <c r="X190" s="4"/>
      <c r="Y190" s="4"/>
      <c r="Z190" s="4"/>
    </row>
    <row r="191" spans="2:32" ht="5.25" customHeight="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2:32" ht="23.25" customHeight="1" x14ac:dyDescent="0.25">
      <c r="B192" s="185" t="s">
        <v>300</v>
      </c>
      <c r="C192" s="501" t="s">
        <v>388</v>
      </c>
      <c r="D192" s="502"/>
      <c r="E192" s="502"/>
      <c r="F192" s="502"/>
      <c r="G192" s="502"/>
      <c r="H192" s="502"/>
      <c r="I192" s="502"/>
      <c r="J192" s="502"/>
      <c r="K192" s="502"/>
      <c r="L192" s="502"/>
      <c r="M192" s="502"/>
      <c r="N192" s="502"/>
      <c r="O192" s="502"/>
      <c r="P192" s="502"/>
      <c r="Q192" s="502"/>
      <c r="R192" s="502"/>
      <c r="S192" s="502"/>
      <c r="T192" s="502"/>
      <c r="U192" s="502"/>
      <c r="V192" s="502"/>
      <c r="W192" s="502"/>
      <c r="X192" s="502"/>
      <c r="Y192" s="502"/>
      <c r="Z192" s="502"/>
    </row>
    <row r="193" spans="1:32" ht="8.25" customHeight="1" x14ac:dyDescent="0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32" ht="23.25" customHeight="1" x14ac:dyDescent="0.25">
      <c r="B194" s="185" t="s">
        <v>300</v>
      </c>
      <c r="C194" s="14" t="s">
        <v>389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32" ht="8.25" customHeight="1" x14ac:dyDescent="0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32" ht="23.25" customHeight="1" x14ac:dyDescent="0.25">
      <c r="B196" s="185" t="s">
        <v>300</v>
      </c>
      <c r="C196" s="14" t="s">
        <v>390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32" ht="15.75" customHeight="1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32" ht="23.25" customHeight="1" x14ac:dyDescent="0.25">
      <c r="B198" s="31" t="s">
        <v>216</v>
      </c>
      <c r="C198" s="14"/>
      <c r="D198" s="14"/>
      <c r="E198" s="14"/>
      <c r="F198" s="14"/>
      <c r="G198" s="185" t="s">
        <v>300</v>
      </c>
      <c r="H198" s="31" t="s">
        <v>126</v>
      </c>
      <c r="I198" s="31"/>
      <c r="J198" s="185" t="s">
        <v>300</v>
      </c>
      <c r="K198" s="31" t="s">
        <v>125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32" ht="8.25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32" s="162" customFormat="1" ht="18" x14ac:dyDescent="0.25">
      <c r="A200" s="164"/>
      <c r="B200" s="164" t="s">
        <v>175</v>
      </c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</row>
    <row r="201" spans="1:32" ht="23.25" customHeight="1" x14ac:dyDescent="0.25">
      <c r="B201" s="503"/>
      <c r="C201" s="503"/>
      <c r="D201" s="503"/>
      <c r="E201" s="503"/>
      <c r="F201" s="503"/>
      <c r="G201" s="503"/>
      <c r="H201" s="503"/>
      <c r="I201" s="503"/>
      <c r="J201" s="503"/>
      <c r="K201" s="503"/>
      <c r="L201" s="503"/>
      <c r="M201" s="503"/>
      <c r="N201" s="503"/>
      <c r="O201" s="503"/>
      <c r="P201" s="503"/>
      <c r="Q201" s="503"/>
      <c r="R201" s="503"/>
      <c r="S201" s="503"/>
      <c r="T201" s="503"/>
      <c r="U201" s="503"/>
      <c r="V201" s="503"/>
      <c r="W201" s="503"/>
      <c r="X201" s="503"/>
      <c r="Y201" s="503"/>
      <c r="Z201" s="503"/>
      <c r="AB201" s="4"/>
      <c r="AC201" s="4"/>
      <c r="AD201" s="4"/>
      <c r="AE201" s="4"/>
      <c r="AF201" s="4"/>
    </row>
    <row r="202" spans="1:32" ht="62.25" customHeight="1" x14ac:dyDescent="0.25">
      <c r="B202" s="503"/>
      <c r="C202" s="503"/>
      <c r="D202" s="503"/>
      <c r="E202" s="503"/>
      <c r="F202" s="503"/>
      <c r="G202" s="503"/>
      <c r="H202" s="503"/>
      <c r="I202" s="503"/>
      <c r="J202" s="503"/>
      <c r="K202" s="503"/>
      <c r="L202" s="503"/>
      <c r="M202" s="503"/>
      <c r="N202" s="503"/>
      <c r="O202" s="503"/>
      <c r="P202" s="503"/>
      <c r="Q202" s="503"/>
      <c r="R202" s="503"/>
      <c r="S202" s="503"/>
      <c r="T202" s="503"/>
      <c r="U202" s="503"/>
      <c r="V202" s="503"/>
      <c r="W202" s="503"/>
      <c r="X202" s="503"/>
      <c r="Y202" s="503"/>
      <c r="Z202" s="503"/>
      <c r="AA202" s="44"/>
      <c r="AB202" s="12"/>
      <c r="AC202" s="12"/>
      <c r="AD202" s="12"/>
      <c r="AE202" s="12"/>
    </row>
    <row r="203" spans="1:32" ht="4.5" customHeight="1" x14ac:dyDescent="0.25">
      <c r="B203" s="503"/>
      <c r="C203" s="503"/>
      <c r="D203" s="503"/>
      <c r="E203" s="503"/>
      <c r="F203" s="503"/>
      <c r="G203" s="503"/>
      <c r="H203" s="503"/>
      <c r="I203" s="503"/>
      <c r="J203" s="503"/>
      <c r="K203" s="503"/>
      <c r="L203" s="503"/>
      <c r="M203" s="503"/>
      <c r="N203" s="503"/>
      <c r="O203" s="503"/>
      <c r="P203" s="503"/>
      <c r="Q203" s="503"/>
      <c r="R203" s="503"/>
      <c r="S203" s="503"/>
      <c r="T203" s="503"/>
      <c r="U203" s="503"/>
      <c r="V203" s="503"/>
      <c r="W203" s="503"/>
      <c r="X203" s="503"/>
      <c r="Y203" s="503"/>
      <c r="Z203" s="503"/>
      <c r="AA203" s="44"/>
      <c r="AB203" s="12"/>
      <c r="AC203" s="12"/>
      <c r="AD203" s="12"/>
      <c r="AE203" s="12"/>
    </row>
    <row r="204" spans="1:32" ht="23.25" hidden="1" customHeight="1" x14ac:dyDescent="0.25">
      <c r="B204" s="503"/>
      <c r="C204" s="503"/>
      <c r="D204" s="503"/>
      <c r="E204" s="503"/>
      <c r="F204" s="503"/>
      <c r="G204" s="503"/>
      <c r="H204" s="503"/>
      <c r="I204" s="503"/>
      <c r="J204" s="503"/>
      <c r="K204" s="503"/>
      <c r="L204" s="503"/>
      <c r="M204" s="503"/>
      <c r="N204" s="503"/>
      <c r="O204" s="503"/>
      <c r="P204" s="503"/>
      <c r="Q204" s="503"/>
      <c r="R204" s="503"/>
      <c r="S204" s="503"/>
      <c r="T204" s="503"/>
      <c r="U204" s="503"/>
      <c r="V204" s="503"/>
      <c r="W204" s="503"/>
      <c r="X204" s="503"/>
      <c r="Y204" s="503"/>
      <c r="Z204" s="503"/>
      <c r="AA204" s="44"/>
      <c r="AB204" s="12"/>
      <c r="AC204" s="12"/>
      <c r="AD204" s="12"/>
      <c r="AE204" s="12"/>
    </row>
    <row r="205" spans="1:32" ht="12" hidden="1" customHeight="1" x14ac:dyDescent="0.25">
      <c r="B205" s="503"/>
      <c r="C205" s="503"/>
      <c r="D205" s="503"/>
      <c r="E205" s="503"/>
      <c r="F205" s="503"/>
      <c r="G205" s="503"/>
      <c r="H205" s="503"/>
      <c r="I205" s="503"/>
      <c r="J205" s="503"/>
      <c r="K205" s="503"/>
      <c r="L205" s="503"/>
      <c r="M205" s="503"/>
      <c r="N205" s="503"/>
      <c r="O205" s="503"/>
      <c r="P205" s="503"/>
      <c r="Q205" s="503"/>
      <c r="R205" s="503"/>
      <c r="S205" s="503"/>
      <c r="T205" s="503"/>
      <c r="U205" s="503"/>
      <c r="V205" s="503"/>
      <c r="W205" s="503"/>
      <c r="X205" s="503"/>
      <c r="Y205" s="503"/>
      <c r="Z205" s="503"/>
      <c r="AA205" s="44"/>
      <c r="AB205" s="12"/>
      <c r="AC205" s="12"/>
      <c r="AD205" s="12"/>
      <c r="AE205" s="12"/>
    </row>
    <row r="206" spans="1:32" ht="9.75" hidden="1" customHeight="1" x14ac:dyDescent="0.25">
      <c r="B206" s="503"/>
      <c r="C206" s="503"/>
      <c r="D206" s="503"/>
      <c r="E206" s="503"/>
      <c r="F206" s="503"/>
      <c r="G206" s="503"/>
      <c r="H206" s="503"/>
      <c r="I206" s="503"/>
      <c r="J206" s="503"/>
      <c r="K206" s="503"/>
      <c r="L206" s="503"/>
      <c r="M206" s="503"/>
      <c r="N206" s="503"/>
      <c r="O206" s="503"/>
      <c r="P206" s="503"/>
      <c r="Q206" s="503"/>
      <c r="R206" s="503"/>
      <c r="S206" s="503"/>
      <c r="T206" s="503"/>
      <c r="U206" s="503"/>
      <c r="V206" s="503"/>
      <c r="W206" s="503"/>
      <c r="X206" s="503"/>
      <c r="Y206" s="503"/>
      <c r="Z206" s="503"/>
      <c r="AA206" s="43"/>
      <c r="AB206" s="26"/>
      <c r="AC206" s="26"/>
      <c r="AD206" s="26"/>
      <c r="AE206" s="26"/>
    </row>
    <row r="207" spans="1:32" ht="12" customHeight="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B207" s="12"/>
      <c r="AC207" s="12"/>
      <c r="AD207" s="12"/>
      <c r="AE207" s="12"/>
    </row>
    <row r="208" spans="1:32" s="4" customFormat="1" ht="23.25" customHeight="1" thickBot="1" x14ac:dyDescent="0.3">
      <c r="B208" s="22" t="s">
        <v>333</v>
      </c>
      <c r="AA208" s="44"/>
      <c r="AB208" s="12"/>
      <c r="AC208" s="12"/>
      <c r="AD208" s="12"/>
      <c r="AE208" s="12"/>
      <c r="AF208" s="2"/>
    </row>
    <row r="209" spans="1:31" ht="23.25" customHeight="1" x14ac:dyDescent="0.25">
      <c r="B209" s="245" t="s">
        <v>293</v>
      </c>
      <c r="C209" s="485"/>
      <c r="D209" s="479" t="s">
        <v>218</v>
      </c>
      <c r="E209" s="480"/>
      <c r="F209" s="480"/>
      <c r="G209" s="480"/>
      <c r="H209" s="480"/>
      <c r="I209" s="480"/>
      <c r="J209" s="480"/>
      <c r="K209" s="488"/>
      <c r="L209" s="572" t="s">
        <v>424</v>
      </c>
      <c r="M209" s="523"/>
      <c r="N209" s="508"/>
      <c r="O209" s="551" t="s">
        <v>425</v>
      </c>
      <c r="P209" s="521"/>
      <c r="Q209" s="521"/>
      <c r="R209" s="575"/>
      <c r="S209" s="579" t="s">
        <v>426</v>
      </c>
      <c r="T209" s="521"/>
      <c r="U209" s="521"/>
      <c r="V209" s="521"/>
      <c r="W209" s="521"/>
      <c r="X209" s="521"/>
      <c r="Y209" s="521"/>
      <c r="Z209" s="575"/>
      <c r="AA209" s="44"/>
      <c r="AB209" s="12"/>
      <c r="AC209" s="12"/>
      <c r="AD209" s="12"/>
      <c r="AE209" s="12"/>
    </row>
    <row r="210" spans="1:31" ht="26.25" customHeight="1" thickBot="1" x14ac:dyDescent="0.3">
      <c r="B210" s="249"/>
      <c r="C210" s="486"/>
      <c r="D210" s="482"/>
      <c r="E210" s="483"/>
      <c r="F210" s="483"/>
      <c r="G210" s="483"/>
      <c r="H210" s="483"/>
      <c r="I210" s="483"/>
      <c r="J210" s="483"/>
      <c r="K210" s="490"/>
      <c r="L210" s="573"/>
      <c r="M210" s="560"/>
      <c r="N210" s="574"/>
      <c r="O210" s="576"/>
      <c r="P210" s="577"/>
      <c r="Q210" s="577"/>
      <c r="R210" s="578"/>
      <c r="S210" s="513" t="s">
        <v>219</v>
      </c>
      <c r="T210" s="561"/>
      <c r="U210" s="561"/>
      <c r="V210" s="561"/>
      <c r="W210" s="577" t="s">
        <v>220</v>
      </c>
      <c r="X210" s="577"/>
      <c r="Y210" s="577"/>
      <c r="Z210" s="578"/>
      <c r="AA210" s="44"/>
      <c r="AB210" s="12"/>
      <c r="AC210" s="12"/>
      <c r="AD210" s="12"/>
      <c r="AE210" s="12"/>
    </row>
    <row r="211" spans="1:31" ht="25.15" customHeight="1" x14ac:dyDescent="0.25">
      <c r="B211" s="245">
        <v>2023</v>
      </c>
      <c r="C211" s="246"/>
      <c r="D211" s="591"/>
      <c r="E211" s="591"/>
      <c r="F211" s="591"/>
      <c r="G211" s="591"/>
      <c r="H211" s="591"/>
      <c r="I211" s="591"/>
      <c r="J211" s="591"/>
      <c r="K211" s="591"/>
      <c r="L211" s="704"/>
      <c r="M211" s="705"/>
      <c r="N211" s="706"/>
      <c r="O211" s="707"/>
      <c r="P211" s="707"/>
      <c r="Q211" s="707"/>
      <c r="R211" s="707"/>
      <c r="S211" s="708"/>
      <c r="T211" s="709"/>
      <c r="U211" s="709"/>
      <c r="V211" s="709"/>
      <c r="W211" s="708"/>
      <c r="X211" s="709"/>
      <c r="Y211" s="709"/>
      <c r="Z211" s="710"/>
      <c r="AA211" s="44"/>
      <c r="AB211" s="12"/>
      <c r="AC211" s="12"/>
      <c r="AD211" s="12"/>
      <c r="AE211" s="12"/>
    </row>
    <row r="212" spans="1:31" ht="25.15" customHeight="1" x14ac:dyDescent="0.25">
      <c r="B212" s="247"/>
      <c r="C212" s="248"/>
      <c r="D212" s="426"/>
      <c r="E212" s="426"/>
      <c r="F212" s="426"/>
      <c r="G212" s="426"/>
      <c r="H212" s="426"/>
      <c r="I212" s="426"/>
      <c r="J212" s="426"/>
      <c r="K212" s="426"/>
      <c r="L212" s="544"/>
      <c r="M212" s="544"/>
      <c r="N212" s="544"/>
      <c r="O212" s="545"/>
      <c r="P212" s="545"/>
      <c r="Q212" s="545"/>
      <c r="R212" s="545"/>
      <c r="S212" s="544"/>
      <c r="T212" s="546"/>
      <c r="U212" s="546"/>
      <c r="V212" s="546"/>
      <c r="W212" s="544"/>
      <c r="X212" s="546"/>
      <c r="Y212" s="546"/>
      <c r="Z212" s="547"/>
      <c r="AA212" s="44"/>
      <c r="AB212" s="12"/>
      <c r="AC212" s="12"/>
      <c r="AD212" s="12"/>
      <c r="AE212" s="12"/>
    </row>
    <row r="213" spans="1:31" ht="25.15" customHeight="1" x14ac:dyDescent="0.25">
      <c r="B213" s="247"/>
      <c r="C213" s="248"/>
      <c r="D213" s="426"/>
      <c r="E213" s="426"/>
      <c r="F213" s="426"/>
      <c r="G213" s="426"/>
      <c r="H213" s="426"/>
      <c r="I213" s="426"/>
      <c r="J213" s="426"/>
      <c r="K213" s="426"/>
      <c r="L213" s="544"/>
      <c r="M213" s="544"/>
      <c r="N213" s="544"/>
      <c r="O213" s="545"/>
      <c r="P213" s="545"/>
      <c r="Q213" s="545"/>
      <c r="R213" s="545"/>
      <c r="S213" s="544"/>
      <c r="T213" s="546"/>
      <c r="U213" s="546"/>
      <c r="V213" s="546"/>
      <c r="W213" s="544"/>
      <c r="X213" s="546"/>
      <c r="Y213" s="546"/>
      <c r="Z213" s="547"/>
      <c r="AA213" s="44"/>
      <c r="AB213" s="12"/>
      <c r="AC213" s="12"/>
      <c r="AD213" s="12"/>
      <c r="AE213" s="12"/>
    </row>
    <row r="214" spans="1:31" ht="25.15" customHeight="1" thickBot="1" x14ac:dyDescent="0.3">
      <c r="B214" s="249"/>
      <c r="C214" s="250"/>
      <c r="D214" s="539" t="s">
        <v>217</v>
      </c>
      <c r="E214" s="539"/>
      <c r="F214" s="539"/>
      <c r="G214" s="539"/>
      <c r="H214" s="539"/>
      <c r="I214" s="539"/>
      <c r="J214" s="539"/>
      <c r="K214" s="539"/>
      <c r="L214" s="540"/>
      <c r="M214" s="540"/>
      <c r="N214" s="540"/>
      <c r="O214" s="541"/>
      <c r="P214" s="541"/>
      <c r="Q214" s="541"/>
      <c r="R214" s="541"/>
      <c r="S214" s="540"/>
      <c r="T214" s="542"/>
      <c r="U214" s="542"/>
      <c r="V214" s="542"/>
      <c r="W214" s="540"/>
      <c r="X214" s="542"/>
      <c r="Y214" s="542"/>
      <c r="Z214" s="543"/>
      <c r="AA214" s="44"/>
      <c r="AB214" s="12"/>
      <c r="AC214" s="12"/>
      <c r="AD214" s="12"/>
      <c r="AE214" s="12"/>
    </row>
    <row r="215" spans="1:31" ht="25.15" customHeight="1" x14ac:dyDescent="0.25">
      <c r="B215" s="245">
        <v>2022</v>
      </c>
      <c r="C215" s="246"/>
      <c r="D215" s="591"/>
      <c r="E215" s="591"/>
      <c r="F215" s="591"/>
      <c r="G215" s="591"/>
      <c r="H215" s="591"/>
      <c r="I215" s="591"/>
      <c r="J215" s="591"/>
      <c r="K215" s="591"/>
      <c r="L215" s="708"/>
      <c r="M215" s="708"/>
      <c r="N215" s="708"/>
      <c r="O215" s="707"/>
      <c r="P215" s="707"/>
      <c r="Q215" s="707"/>
      <c r="R215" s="707"/>
      <c r="S215" s="708"/>
      <c r="T215" s="709"/>
      <c r="U215" s="709"/>
      <c r="V215" s="709"/>
      <c r="W215" s="708"/>
      <c r="X215" s="709"/>
      <c r="Y215" s="709"/>
      <c r="Z215" s="710"/>
    </row>
    <row r="216" spans="1:31" ht="25.15" customHeight="1" x14ac:dyDescent="0.25">
      <c r="B216" s="247"/>
      <c r="C216" s="248"/>
      <c r="D216" s="426"/>
      <c r="E216" s="426"/>
      <c r="F216" s="426"/>
      <c r="G216" s="426"/>
      <c r="H216" s="426"/>
      <c r="I216" s="426"/>
      <c r="J216" s="426"/>
      <c r="K216" s="426"/>
      <c r="L216" s="544"/>
      <c r="M216" s="544"/>
      <c r="N216" s="544"/>
      <c r="O216" s="545"/>
      <c r="P216" s="545"/>
      <c r="Q216" s="545"/>
      <c r="R216" s="545"/>
      <c r="S216" s="544"/>
      <c r="T216" s="546"/>
      <c r="U216" s="546"/>
      <c r="V216" s="546"/>
      <c r="W216" s="544"/>
      <c r="X216" s="546"/>
      <c r="Y216" s="546"/>
      <c r="Z216" s="547"/>
      <c r="AA216" s="44"/>
      <c r="AB216" s="12"/>
      <c r="AC216" s="12"/>
      <c r="AD216" s="12"/>
      <c r="AE216" s="12"/>
    </row>
    <row r="217" spans="1:31" ht="25.15" customHeight="1" x14ac:dyDescent="0.25">
      <c r="B217" s="247"/>
      <c r="C217" s="248"/>
      <c r="D217" s="426"/>
      <c r="E217" s="426"/>
      <c r="F217" s="426"/>
      <c r="G217" s="426"/>
      <c r="H217" s="426"/>
      <c r="I217" s="426"/>
      <c r="J217" s="426"/>
      <c r="K217" s="426"/>
      <c r="L217" s="544"/>
      <c r="M217" s="544"/>
      <c r="N217" s="544"/>
      <c r="O217" s="545"/>
      <c r="P217" s="545"/>
      <c r="Q217" s="545"/>
      <c r="R217" s="545"/>
      <c r="S217" s="544"/>
      <c r="T217" s="546"/>
      <c r="U217" s="546"/>
      <c r="V217" s="546"/>
      <c r="W217" s="544"/>
      <c r="X217" s="546"/>
      <c r="Y217" s="546"/>
      <c r="Z217" s="547"/>
      <c r="AA217" s="2"/>
    </row>
    <row r="218" spans="1:31" ht="25.15" customHeight="1" thickBot="1" x14ac:dyDescent="0.3">
      <c r="B218" s="249"/>
      <c r="C218" s="250"/>
      <c r="D218" s="539" t="s">
        <v>217</v>
      </c>
      <c r="E218" s="539"/>
      <c r="F218" s="539"/>
      <c r="G218" s="539"/>
      <c r="H218" s="539"/>
      <c r="I218" s="539"/>
      <c r="J218" s="539"/>
      <c r="K218" s="539"/>
      <c r="L218" s="540"/>
      <c r="M218" s="540"/>
      <c r="N218" s="540"/>
      <c r="O218" s="541"/>
      <c r="P218" s="541"/>
      <c r="Q218" s="541"/>
      <c r="R218" s="541"/>
      <c r="S218" s="540"/>
      <c r="T218" s="542"/>
      <c r="U218" s="542"/>
      <c r="V218" s="542"/>
      <c r="W218" s="540"/>
      <c r="X218" s="542"/>
      <c r="Y218" s="542"/>
      <c r="Z218" s="543"/>
      <c r="AB218" s="4"/>
      <c r="AC218" s="4"/>
      <c r="AD218" s="4"/>
    </row>
    <row r="219" spans="1:31" ht="25.15" customHeight="1" x14ac:dyDescent="0.25">
      <c r="B219" s="245">
        <v>2021</v>
      </c>
      <c r="C219" s="246"/>
      <c r="D219" s="591"/>
      <c r="E219" s="591"/>
      <c r="F219" s="591"/>
      <c r="G219" s="591"/>
      <c r="H219" s="591"/>
      <c r="I219" s="591"/>
      <c r="J219" s="591"/>
      <c r="K219" s="591"/>
      <c r="L219" s="708"/>
      <c r="M219" s="708"/>
      <c r="N219" s="708"/>
      <c r="O219" s="707"/>
      <c r="P219" s="707"/>
      <c r="Q219" s="707"/>
      <c r="R219" s="707"/>
      <c r="S219" s="708"/>
      <c r="T219" s="709"/>
      <c r="U219" s="709"/>
      <c r="V219" s="709"/>
      <c r="W219" s="708"/>
      <c r="X219" s="709"/>
      <c r="Y219" s="709"/>
      <c r="Z219" s="710"/>
      <c r="AB219" s="4"/>
      <c r="AC219" s="4"/>
      <c r="AD219" s="4"/>
    </row>
    <row r="220" spans="1:31" ht="25.15" customHeight="1" x14ac:dyDescent="0.25">
      <c r="B220" s="247"/>
      <c r="C220" s="248"/>
      <c r="D220" s="426"/>
      <c r="E220" s="426"/>
      <c r="F220" s="426"/>
      <c r="G220" s="426"/>
      <c r="H220" s="426"/>
      <c r="I220" s="426"/>
      <c r="J220" s="426"/>
      <c r="K220" s="426"/>
      <c r="L220" s="544"/>
      <c r="M220" s="544"/>
      <c r="N220" s="544"/>
      <c r="O220" s="545"/>
      <c r="P220" s="545"/>
      <c r="Q220" s="545"/>
      <c r="R220" s="545"/>
      <c r="S220" s="544"/>
      <c r="T220" s="546"/>
      <c r="U220" s="546"/>
      <c r="V220" s="546"/>
      <c r="W220" s="544"/>
      <c r="X220" s="546"/>
      <c r="Y220" s="546"/>
      <c r="Z220" s="547"/>
      <c r="AA220" s="44"/>
      <c r="AB220" s="12"/>
      <c r="AC220" s="12"/>
      <c r="AD220" s="12"/>
      <c r="AE220" s="12"/>
    </row>
    <row r="221" spans="1:31" ht="25.15" customHeight="1" x14ac:dyDescent="0.25">
      <c r="B221" s="247"/>
      <c r="C221" s="248"/>
      <c r="D221" s="426"/>
      <c r="E221" s="426"/>
      <c r="F221" s="426"/>
      <c r="G221" s="426"/>
      <c r="H221" s="426"/>
      <c r="I221" s="426"/>
      <c r="J221" s="426"/>
      <c r="K221" s="426"/>
      <c r="L221" s="544"/>
      <c r="M221" s="544"/>
      <c r="N221" s="544"/>
      <c r="O221" s="545"/>
      <c r="P221" s="545"/>
      <c r="Q221" s="545"/>
      <c r="R221" s="545"/>
      <c r="S221" s="544"/>
      <c r="T221" s="546"/>
      <c r="U221" s="546"/>
      <c r="V221" s="546"/>
      <c r="W221" s="544"/>
      <c r="X221" s="546"/>
      <c r="Y221" s="546"/>
      <c r="Z221" s="547"/>
      <c r="AB221" s="4"/>
      <c r="AC221" s="4"/>
      <c r="AD221" s="4"/>
    </row>
    <row r="222" spans="1:31" ht="25.15" customHeight="1" thickBot="1" x14ac:dyDescent="0.3">
      <c r="B222" s="249"/>
      <c r="C222" s="250"/>
      <c r="D222" s="539" t="s">
        <v>217</v>
      </c>
      <c r="E222" s="539"/>
      <c r="F222" s="539"/>
      <c r="G222" s="539"/>
      <c r="H222" s="539"/>
      <c r="I222" s="539"/>
      <c r="J222" s="539"/>
      <c r="K222" s="539"/>
      <c r="L222" s="540"/>
      <c r="M222" s="540"/>
      <c r="N222" s="540"/>
      <c r="O222" s="541"/>
      <c r="P222" s="541"/>
      <c r="Q222" s="541"/>
      <c r="R222" s="541"/>
      <c r="S222" s="540"/>
      <c r="T222" s="542"/>
      <c r="U222" s="542"/>
      <c r="V222" s="542"/>
      <c r="W222" s="540"/>
      <c r="X222" s="542"/>
      <c r="Y222" s="542"/>
      <c r="Z222" s="543"/>
      <c r="AB222" s="4"/>
      <c r="AC222" s="4"/>
      <c r="AD222" s="4"/>
    </row>
    <row r="223" spans="1:31" s="98" customFormat="1" ht="25.15" customHeight="1" x14ac:dyDescent="0.25">
      <c r="A223" s="4"/>
      <c r="B223" s="106"/>
      <c r="C223" s="106"/>
      <c r="D223" s="109"/>
      <c r="E223" s="109"/>
      <c r="F223" s="109"/>
      <c r="G223" s="109"/>
      <c r="H223" s="109"/>
      <c r="I223" s="109"/>
      <c r="J223" s="109"/>
      <c r="K223" s="109"/>
      <c r="L223" s="110"/>
      <c r="M223" s="110"/>
      <c r="N223" s="110"/>
      <c r="O223" s="111"/>
      <c r="P223" s="111"/>
      <c r="Q223" s="111"/>
      <c r="R223" s="111"/>
      <c r="S223" s="110"/>
      <c r="T223" s="105"/>
      <c r="U223" s="105"/>
      <c r="V223" s="105"/>
      <c r="W223" s="110"/>
      <c r="X223" s="105"/>
      <c r="Y223" s="105"/>
      <c r="Z223" s="105"/>
    </row>
    <row r="224" spans="1:31" ht="23.25" customHeight="1" thickBot="1" x14ac:dyDescent="0.3">
      <c r="B224" s="77" t="s">
        <v>522</v>
      </c>
      <c r="C224" s="90"/>
      <c r="D224" s="90"/>
      <c r="E224" s="90"/>
      <c r="F224" s="90"/>
      <c r="G224" s="90"/>
      <c r="H224" s="90"/>
      <c r="I224" s="90"/>
      <c r="J224" s="90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507"/>
      <c r="Z224" s="507"/>
      <c r="AB224" s="4"/>
      <c r="AC224" s="4"/>
      <c r="AD224" s="4"/>
    </row>
    <row r="225" spans="2:32" ht="23.25" customHeight="1" thickBot="1" x14ac:dyDescent="0.3">
      <c r="B225" s="4" t="s">
        <v>207</v>
      </c>
      <c r="C225" s="4"/>
      <c r="D225" s="4"/>
      <c r="E225" s="504"/>
      <c r="F225" s="505"/>
      <c r="G225" s="505"/>
      <c r="H225" s="505"/>
      <c r="I225" s="506"/>
      <c r="J225" s="4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27"/>
      <c r="V225" s="27"/>
      <c r="W225" s="27"/>
      <c r="X225" s="27"/>
      <c r="Y225" s="27"/>
      <c r="Z225" s="27"/>
      <c r="AB225" s="4"/>
      <c r="AC225" s="4"/>
      <c r="AD225" s="4"/>
    </row>
    <row r="226" spans="2:32" ht="6.75" customHeight="1" thickBot="1" x14ac:dyDescent="0.3">
      <c r="B226" s="22"/>
      <c r="C226" s="4"/>
      <c r="D226" s="4"/>
      <c r="E226" s="4"/>
      <c r="F226" s="4"/>
      <c r="G226" s="4"/>
      <c r="H226" s="4"/>
      <c r="I226" s="4"/>
      <c r="J226" s="4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27"/>
      <c r="V226" s="27"/>
      <c r="W226" s="27"/>
      <c r="X226" s="27"/>
      <c r="Y226" s="27"/>
      <c r="Z226" s="27"/>
      <c r="AB226" s="4"/>
      <c r="AC226" s="4"/>
      <c r="AD226" s="4"/>
    </row>
    <row r="227" spans="2:32" ht="23.25" customHeight="1" x14ac:dyDescent="0.25">
      <c r="B227" s="520" t="s">
        <v>504</v>
      </c>
      <c r="C227" s="521"/>
      <c r="D227" s="521"/>
      <c r="E227" s="521"/>
      <c r="F227" s="521"/>
      <c r="G227" s="521"/>
      <c r="H227" s="532"/>
      <c r="I227" s="533" t="s">
        <v>505</v>
      </c>
      <c r="J227" s="534"/>
      <c r="K227" s="534"/>
      <c r="L227" s="535"/>
      <c r="M227" s="523" t="s">
        <v>506</v>
      </c>
      <c r="N227" s="523"/>
      <c r="O227" s="523"/>
      <c r="P227" s="524"/>
      <c r="Q227" s="4"/>
      <c r="R227" s="4"/>
      <c r="S227" s="4"/>
      <c r="T227" s="4"/>
      <c r="U227" s="4"/>
      <c r="V227" s="4"/>
      <c r="W227" s="4"/>
      <c r="X227" s="4"/>
      <c r="Y227" s="4"/>
      <c r="Z227" s="4"/>
      <c r="AB227" s="4"/>
      <c r="AC227" s="4"/>
      <c r="AD227" s="4"/>
    </row>
    <row r="228" spans="2:32" ht="30" customHeight="1" x14ac:dyDescent="0.25">
      <c r="B228" s="522"/>
      <c r="C228" s="437"/>
      <c r="D228" s="437"/>
      <c r="E228" s="437"/>
      <c r="F228" s="437"/>
      <c r="G228" s="437"/>
      <c r="H228" s="392"/>
      <c r="I228" s="536"/>
      <c r="J228" s="537"/>
      <c r="K228" s="537"/>
      <c r="L228" s="538"/>
      <c r="M228" s="421"/>
      <c r="N228" s="421"/>
      <c r="O228" s="421"/>
      <c r="P228" s="525"/>
      <c r="Q228" s="4"/>
      <c r="R228" s="4"/>
      <c r="S228" s="4"/>
      <c r="T228" s="4"/>
      <c r="U228" s="4"/>
      <c r="V228" s="4"/>
      <c r="W228" s="4"/>
      <c r="X228" s="4"/>
      <c r="Y228" s="4"/>
      <c r="Z228" s="4"/>
      <c r="AB228" s="4"/>
      <c r="AC228" s="4"/>
      <c r="AD228" s="4"/>
    </row>
    <row r="229" spans="2:32" ht="23.25" customHeight="1" x14ac:dyDescent="0.25">
      <c r="B229" s="528"/>
      <c r="C229" s="529"/>
      <c r="D229" s="529"/>
      <c r="E229" s="529"/>
      <c r="F229" s="529"/>
      <c r="G229" s="529"/>
      <c r="H229" s="530"/>
      <c r="I229" s="531"/>
      <c r="J229" s="470"/>
      <c r="K229" s="470"/>
      <c r="L229" s="499"/>
      <c r="M229" s="470"/>
      <c r="N229" s="470"/>
      <c r="O229" s="470"/>
      <c r="P229" s="499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2:32" ht="23.25" customHeight="1" x14ac:dyDescent="0.25">
      <c r="B230" s="528"/>
      <c r="C230" s="529"/>
      <c r="D230" s="529"/>
      <c r="E230" s="529"/>
      <c r="F230" s="529"/>
      <c r="G230" s="529"/>
      <c r="H230" s="530"/>
      <c r="I230" s="531"/>
      <c r="J230" s="470"/>
      <c r="K230" s="470"/>
      <c r="L230" s="499"/>
      <c r="M230" s="470"/>
      <c r="N230" s="470"/>
      <c r="O230" s="470"/>
      <c r="P230" s="499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2:32" ht="23.25" customHeight="1" x14ac:dyDescent="0.25">
      <c r="B231" s="528"/>
      <c r="C231" s="529"/>
      <c r="D231" s="529"/>
      <c r="E231" s="529"/>
      <c r="F231" s="529"/>
      <c r="G231" s="529"/>
      <c r="H231" s="530"/>
      <c r="I231" s="531"/>
      <c r="J231" s="470"/>
      <c r="K231" s="470"/>
      <c r="L231" s="499"/>
      <c r="M231" s="470"/>
      <c r="N231" s="470"/>
      <c r="O231" s="470"/>
      <c r="P231" s="499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2:32" ht="23.25" customHeight="1" x14ac:dyDescent="0.25">
      <c r="B232" s="528"/>
      <c r="C232" s="529"/>
      <c r="D232" s="529"/>
      <c r="E232" s="529"/>
      <c r="F232" s="529"/>
      <c r="G232" s="529"/>
      <c r="H232" s="530"/>
      <c r="I232" s="531"/>
      <c r="J232" s="470"/>
      <c r="K232" s="470"/>
      <c r="L232" s="499"/>
      <c r="M232" s="470"/>
      <c r="N232" s="470"/>
      <c r="O232" s="470"/>
      <c r="P232" s="499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2:32" ht="23.25" customHeight="1" x14ac:dyDescent="0.25">
      <c r="B233" s="528"/>
      <c r="C233" s="529"/>
      <c r="D233" s="529"/>
      <c r="E233" s="529"/>
      <c r="F233" s="529"/>
      <c r="G233" s="529"/>
      <c r="H233" s="530"/>
      <c r="I233" s="531"/>
      <c r="J233" s="470"/>
      <c r="K233" s="470"/>
      <c r="L233" s="499"/>
      <c r="M233" s="470"/>
      <c r="N233" s="470"/>
      <c r="O233" s="470"/>
      <c r="P233" s="499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2:32" ht="23.25" customHeight="1" thickBot="1" x14ac:dyDescent="0.3">
      <c r="B234" s="515" t="s">
        <v>370</v>
      </c>
      <c r="C234" s="516"/>
      <c r="D234" s="516"/>
      <c r="E234" s="516"/>
      <c r="F234" s="516"/>
      <c r="G234" s="516"/>
      <c r="H234" s="526"/>
      <c r="I234" s="527">
        <f>SUM(I229:I233)</f>
        <v>0</v>
      </c>
      <c r="J234" s="517"/>
      <c r="K234" s="517"/>
      <c r="L234" s="518"/>
      <c r="M234" s="527">
        <f>SUM(M229:M233)</f>
        <v>0</v>
      </c>
      <c r="N234" s="517"/>
      <c r="O234" s="517"/>
      <c r="P234" s="518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2:32" ht="35.25" customHeight="1" x14ac:dyDescent="0.25">
      <c r="B235" s="87" t="s">
        <v>144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2:32" ht="8.25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2:32" ht="23.25" customHeight="1" x14ac:dyDescent="0.25">
      <c r="B237" s="185"/>
      <c r="C237" s="501" t="s">
        <v>391</v>
      </c>
      <c r="D237" s="502"/>
      <c r="E237" s="502"/>
      <c r="F237" s="502"/>
      <c r="G237" s="502"/>
      <c r="H237" s="502"/>
      <c r="I237" s="502"/>
      <c r="J237" s="502"/>
      <c r="K237" s="502"/>
      <c r="L237" s="502"/>
      <c r="M237" s="502"/>
      <c r="N237" s="502"/>
      <c r="O237" s="502"/>
      <c r="P237" s="502"/>
      <c r="Q237" s="502"/>
      <c r="R237" s="502"/>
      <c r="S237" s="502"/>
      <c r="T237" s="502"/>
      <c r="U237" s="502"/>
      <c r="V237" s="502"/>
      <c r="W237" s="502"/>
      <c r="X237" s="502"/>
      <c r="Y237" s="502"/>
      <c r="Z237" s="502"/>
      <c r="AB237" s="4"/>
      <c r="AC237" s="4"/>
      <c r="AD237" s="4"/>
      <c r="AE237" s="4"/>
      <c r="AF237" s="4"/>
    </row>
    <row r="238" spans="2:32" ht="8.25" customHeight="1" x14ac:dyDescent="0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2:32" ht="23.25" customHeight="1" x14ac:dyDescent="0.25">
      <c r="B239" s="185"/>
      <c r="C239" s="14" t="s">
        <v>392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2:32" ht="8.25" customHeight="1" x14ac:dyDescent="0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2:32" ht="23.25" customHeight="1" x14ac:dyDescent="0.25">
      <c r="B241" s="185" t="s">
        <v>300</v>
      </c>
      <c r="C241" s="14" t="s">
        <v>393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2:32" s="164" customFormat="1" ht="18" x14ac:dyDescent="0.25">
      <c r="B242" s="164" t="s">
        <v>175</v>
      </c>
      <c r="AB242" s="162"/>
      <c r="AC242" s="162"/>
      <c r="AD242" s="162"/>
      <c r="AE242" s="162"/>
      <c r="AF242" s="162"/>
    </row>
    <row r="243" spans="2:32" ht="23.25" customHeight="1" x14ac:dyDescent="0.25">
      <c r="B243" s="503"/>
      <c r="C243" s="503"/>
      <c r="D243" s="503"/>
      <c r="E243" s="503"/>
      <c r="F243" s="503"/>
      <c r="G243" s="503"/>
      <c r="H243" s="503"/>
      <c r="I243" s="503"/>
      <c r="J243" s="503"/>
      <c r="K243" s="503"/>
      <c r="L243" s="503"/>
      <c r="M243" s="503"/>
      <c r="N243" s="503"/>
      <c r="O243" s="503"/>
      <c r="P243" s="503"/>
      <c r="Q243" s="503"/>
      <c r="R243" s="503"/>
      <c r="S243" s="503"/>
      <c r="T243" s="503"/>
      <c r="U243" s="503"/>
      <c r="V243" s="503"/>
      <c r="W243" s="503"/>
      <c r="X243" s="503"/>
      <c r="Y243" s="503"/>
      <c r="Z243" s="503"/>
      <c r="AB243" s="4"/>
    </row>
    <row r="244" spans="2:32" ht="23.25" customHeight="1" x14ac:dyDescent="0.25">
      <c r="B244" s="503"/>
      <c r="C244" s="503"/>
      <c r="D244" s="503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03"/>
      <c r="S244" s="503"/>
      <c r="T244" s="503"/>
      <c r="U244" s="503"/>
      <c r="V244" s="503"/>
      <c r="W244" s="503"/>
      <c r="X244" s="503"/>
      <c r="Y244" s="503"/>
      <c r="Z244" s="503"/>
      <c r="AB244" s="4"/>
    </row>
    <row r="245" spans="2:32" ht="16.5" customHeight="1" x14ac:dyDescent="0.25">
      <c r="B245" s="503"/>
      <c r="C245" s="503"/>
      <c r="D245" s="503"/>
      <c r="E245" s="503"/>
      <c r="F245" s="503"/>
      <c r="G245" s="503"/>
      <c r="H245" s="503"/>
      <c r="I245" s="503"/>
      <c r="J245" s="503"/>
      <c r="K245" s="503"/>
      <c r="L245" s="503"/>
      <c r="M245" s="503"/>
      <c r="N245" s="503"/>
      <c r="O245" s="503"/>
      <c r="P245" s="503"/>
      <c r="Q245" s="503"/>
      <c r="R245" s="503"/>
      <c r="S245" s="503"/>
      <c r="T245" s="503"/>
      <c r="U245" s="503"/>
      <c r="V245" s="503"/>
      <c r="W245" s="503"/>
      <c r="X245" s="503"/>
      <c r="Y245" s="503"/>
      <c r="Z245" s="503"/>
      <c r="AB245" s="4"/>
    </row>
    <row r="246" spans="2:32" ht="7.5" hidden="1" customHeight="1" x14ac:dyDescent="0.25">
      <c r="B246" s="503"/>
      <c r="C246" s="503"/>
      <c r="D246" s="503"/>
      <c r="E246" s="503"/>
      <c r="F246" s="503"/>
      <c r="G246" s="503"/>
      <c r="H246" s="503"/>
      <c r="I246" s="503"/>
      <c r="J246" s="503"/>
      <c r="K246" s="503"/>
      <c r="L246" s="503"/>
      <c r="M246" s="503"/>
      <c r="N246" s="503"/>
      <c r="O246" s="503"/>
      <c r="P246" s="503"/>
      <c r="Q246" s="503"/>
      <c r="R246" s="503"/>
      <c r="S246" s="503"/>
      <c r="T246" s="503"/>
      <c r="U246" s="503"/>
      <c r="V246" s="503"/>
      <c r="W246" s="503"/>
      <c r="X246" s="503"/>
      <c r="Y246" s="503"/>
      <c r="Z246" s="503"/>
      <c r="AB246" s="4"/>
    </row>
    <row r="247" spans="2:32" ht="20.25" hidden="1" customHeight="1" x14ac:dyDescent="0.25">
      <c r="B247" s="503"/>
      <c r="C247" s="503"/>
      <c r="D247" s="503"/>
      <c r="E247" s="503"/>
      <c r="F247" s="503"/>
      <c r="G247" s="503"/>
      <c r="H247" s="503"/>
      <c r="I247" s="503"/>
      <c r="J247" s="503"/>
      <c r="K247" s="503"/>
      <c r="L247" s="503"/>
      <c r="M247" s="503"/>
      <c r="N247" s="503"/>
      <c r="O247" s="503"/>
      <c r="P247" s="503"/>
      <c r="Q247" s="503"/>
      <c r="R247" s="503"/>
      <c r="S247" s="503"/>
      <c r="T247" s="503"/>
      <c r="U247" s="503"/>
      <c r="V247" s="503"/>
      <c r="W247" s="503"/>
      <c r="X247" s="503"/>
      <c r="Y247" s="503"/>
      <c r="Z247" s="503"/>
      <c r="AB247" s="4"/>
    </row>
    <row r="248" spans="2:32" ht="18" hidden="1" customHeight="1" x14ac:dyDescent="0.25">
      <c r="B248" s="503"/>
      <c r="C248" s="503"/>
      <c r="D248" s="503"/>
      <c r="E248" s="503"/>
      <c r="F248" s="503"/>
      <c r="G248" s="503"/>
      <c r="H248" s="503"/>
      <c r="I248" s="503"/>
      <c r="J248" s="503"/>
      <c r="K248" s="503"/>
      <c r="L248" s="503"/>
      <c r="M248" s="503"/>
      <c r="N248" s="503"/>
      <c r="O248" s="503"/>
      <c r="P248" s="503"/>
      <c r="Q248" s="503"/>
      <c r="R248" s="503"/>
      <c r="S248" s="503"/>
      <c r="T248" s="503"/>
      <c r="U248" s="503"/>
      <c r="V248" s="503"/>
      <c r="W248" s="503"/>
      <c r="X248" s="503"/>
      <c r="Y248" s="503"/>
      <c r="Z248" s="503"/>
      <c r="AB248" s="4"/>
    </row>
    <row r="249" spans="2:32" ht="12" customHeight="1" x14ac:dyDescent="0.2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B249" s="4"/>
    </row>
    <row r="250" spans="2:32" ht="23.25" customHeight="1" thickBot="1" x14ac:dyDescent="0.3">
      <c r="B250" s="94" t="s">
        <v>523</v>
      </c>
      <c r="C250" s="4"/>
      <c r="D250" s="4"/>
      <c r="E250" s="4"/>
      <c r="F250" s="4"/>
      <c r="G250" s="4"/>
      <c r="H250" s="4"/>
      <c r="I250" s="4"/>
      <c r="J250" s="4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B250" s="4"/>
    </row>
    <row r="251" spans="2:32" ht="23.25" customHeight="1" thickBot="1" x14ac:dyDescent="0.3">
      <c r="B251" s="4" t="s">
        <v>207</v>
      </c>
      <c r="C251" s="4"/>
      <c r="D251" s="4"/>
      <c r="E251" s="504" t="s">
        <v>300</v>
      </c>
      <c r="F251" s="505"/>
      <c r="G251" s="505"/>
      <c r="H251" s="505"/>
      <c r="I251" s="506"/>
      <c r="J251" s="4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27"/>
      <c r="X251" s="27"/>
      <c r="Y251" s="27"/>
      <c r="Z251" s="27"/>
      <c r="AB251" s="4"/>
    </row>
    <row r="252" spans="2:32" ht="23.25" customHeight="1" thickBot="1" x14ac:dyDescent="0.3">
      <c r="B252" s="22"/>
      <c r="C252" s="4"/>
      <c r="D252" s="4"/>
      <c r="E252" s="4"/>
      <c r="F252" s="4"/>
      <c r="G252" s="4"/>
      <c r="H252" s="4"/>
      <c r="I252" s="4"/>
      <c r="J252" s="4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507"/>
      <c r="X252" s="507"/>
      <c r="Y252" s="507"/>
      <c r="Z252" s="507"/>
      <c r="AB252" s="4"/>
    </row>
    <row r="253" spans="2:32" ht="39" customHeight="1" x14ac:dyDescent="0.25">
      <c r="B253" s="520" t="s">
        <v>209</v>
      </c>
      <c r="C253" s="521"/>
      <c r="D253" s="521"/>
      <c r="E253" s="521"/>
      <c r="F253" s="521"/>
      <c r="G253" s="521"/>
      <c r="H253" s="521"/>
      <c r="I253" s="523" t="s">
        <v>507</v>
      </c>
      <c r="J253" s="523"/>
      <c r="K253" s="523"/>
      <c r="L253" s="52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B253" s="4"/>
    </row>
    <row r="254" spans="2:32" ht="3" customHeight="1" x14ac:dyDescent="0.25">
      <c r="B254" s="522"/>
      <c r="C254" s="437"/>
      <c r="D254" s="437"/>
      <c r="E254" s="437"/>
      <c r="F254" s="437"/>
      <c r="G254" s="437"/>
      <c r="H254" s="437"/>
      <c r="I254" s="421"/>
      <c r="J254" s="421"/>
      <c r="K254" s="421"/>
      <c r="L254" s="525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B254" s="4"/>
    </row>
    <row r="255" spans="2:32" ht="23.25" customHeight="1" x14ac:dyDescent="0.25">
      <c r="B255" s="500" t="s">
        <v>372</v>
      </c>
      <c r="C255" s="277"/>
      <c r="D255" s="277"/>
      <c r="E255" s="277"/>
      <c r="F255" s="277"/>
      <c r="G255" s="277"/>
      <c r="H255" s="278"/>
      <c r="I255" s="470"/>
      <c r="J255" s="470"/>
      <c r="K255" s="470"/>
      <c r="L255" s="499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B255" s="4"/>
    </row>
    <row r="256" spans="2:32" ht="23.25" customHeight="1" x14ac:dyDescent="0.25">
      <c r="B256" s="500" t="s">
        <v>377</v>
      </c>
      <c r="C256" s="277"/>
      <c r="D256" s="277"/>
      <c r="E256" s="277"/>
      <c r="F256" s="277"/>
      <c r="G256" s="277"/>
      <c r="H256" s="278"/>
      <c r="I256" s="470"/>
      <c r="J256" s="470"/>
      <c r="K256" s="470"/>
      <c r="L256" s="499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2:27" ht="23.25" customHeight="1" x14ac:dyDescent="0.25">
      <c r="B257" s="500" t="s">
        <v>378</v>
      </c>
      <c r="C257" s="277"/>
      <c r="D257" s="277"/>
      <c r="E257" s="277"/>
      <c r="F257" s="277"/>
      <c r="G257" s="277"/>
      <c r="H257" s="278"/>
      <c r="I257" s="470"/>
      <c r="J257" s="470"/>
      <c r="K257" s="470"/>
      <c r="L257" s="499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2:27" ht="23.25" customHeight="1" x14ac:dyDescent="0.25">
      <c r="B258" s="500" t="s">
        <v>379</v>
      </c>
      <c r="C258" s="277"/>
      <c r="D258" s="277"/>
      <c r="E258" s="277"/>
      <c r="F258" s="277"/>
      <c r="G258" s="277"/>
      <c r="H258" s="278"/>
      <c r="I258" s="470"/>
      <c r="J258" s="470"/>
      <c r="K258" s="470"/>
      <c r="L258" s="499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2:27" ht="23.25" customHeight="1" x14ac:dyDescent="0.25">
      <c r="B259" s="500" t="s">
        <v>380</v>
      </c>
      <c r="C259" s="277"/>
      <c r="D259" s="277"/>
      <c r="E259" s="277"/>
      <c r="F259" s="277"/>
      <c r="G259" s="277"/>
      <c r="H259" s="278"/>
      <c r="I259" s="470"/>
      <c r="J259" s="470"/>
      <c r="K259" s="470"/>
      <c r="L259" s="499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2:27" ht="23.25" customHeight="1" x14ac:dyDescent="0.25">
      <c r="B260" s="500" t="s">
        <v>381</v>
      </c>
      <c r="C260" s="277"/>
      <c r="D260" s="277"/>
      <c r="E260" s="277"/>
      <c r="F260" s="277"/>
      <c r="G260" s="277"/>
      <c r="H260" s="278"/>
      <c r="I260" s="470"/>
      <c r="J260" s="470"/>
      <c r="K260" s="470"/>
      <c r="L260" s="499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2:27" ht="23.25" customHeight="1" thickBot="1" x14ac:dyDescent="0.3">
      <c r="B261" s="515" t="s">
        <v>370</v>
      </c>
      <c r="C261" s="516"/>
      <c r="D261" s="516"/>
      <c r="E261" s="516"/>
      <c r="F261" s="516"/>
      <c r="G261" s="516"/>
      <c r="H261" s="516"/>
      <c r="I261" s="517">
        <f>SUM(I255:L260)</f>
        <v>0</v>
      </c>
      <c r="J261" s="517"/>
      <c r="K261" s="517"/>
      <c r="L261" s="518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2:27" ht="35.25" customHeight="1" x14ac:dyDescent="0.25">
      <c r="B262" s="519" t="s">
        <v>176</v>
      </c>
      <c r="C262" s="519"/>
      <c r="D262" s="519"/>
      <c r="E262" s="519"/>
      <c r="F262" s="519"/>
      <c r="G262" s="519"/>
      <c r="H262" s="519"/>
      <c r="I262" s="519"/>
      <c r="J262" s="519"/>
      <c r="K262" s="519"/>
      <c r="L262" s="519"/>
      <c r="M262" s="519"/>
      <c r="N262" s="519"/>
      <c r="O262" s="519"/>
      <c r="P262" s="519"/>
      <c r="Q262" s="519"/>
      <c r="R262" s="519"/>
      <c r="S262" s="519"/>
      <c r="T262" s="519"/>
      <c r="U262" s="519"/>
      <c r="V262" s="519"/>
      <c r="W262" s="519"/>
      <c r="X262" s="519"/>
      <c r="Y262" s="519"/>
      <c r="Z262" s="519"/>
    </row>
    <row r="263" spans="2:27" ht="23.25" customHeight="1" x14ac:dyDescent="0.25">
      <c r="B263" s="503"/>
      <c r="C263" s="503"/>
      <c r="D263" s="503"/>
      <c r="E263" s="503"/>
      <c r="F263" s="503"/>
      <c r="G263" s="503"/>
      <c r="H263" s="503"/>
      <c r="I263" s="503"/>
      <c r="J263" s="503"/>
      <c r="K263" s="503"/>
      <c r="L263" s="503"/>
      <c r="M263" s="503"/>
      <c r="N263" s="503"/>
      <c r="O263" s="503"/>
      <c r="P263" s="503"/>
      <c r="Q263" s="503"/>
      <c r="R263" s="503"/>
      <c r="S263" s="503"/>
      <c r="T263" s="503"/>
      <c r="U263" s="503"/>
      <c r="V263" s="503"/>
      <c r="W263" s="503"/>
      <c r="X263" s="503"/>
      <c r="Y263" s="503"/>
      <c r="Z263" s="503"/>
    </row>
    <row r="264" spans="2:27" ht="23.25" customHeight="1" x14ac:dyDescent="0.25">
      <c r="B264" s="503"/>
      <c r="C264" s="503"/>
      <c r="D264" s="503"/>
      <c r="E264" s="503"/>
      <c r="F264" s="503"/>
      <c r="G264" s="503"/>
      <c r="H264" s="503"/>
      <c r="I264" s="503"/>
      <c r="J264" s="503"/>
      <c r="K264" s="503"/>
      <c r="L264" s="503"/>
      <c r="M264" s="503"/>
      <c r="N264" s="503"/>
      <c r="O264" s="503"/>
      <c r="P264" s="503"/>
      <c r="Q264" s="503"/>
      <c r="R264" s="503"/>
      <c r="S264" s="503"/>
      <c r="T264" s="503"/>
      <c r="U264" s="503"/>
      <c r="V264" s="503"/>
      <c r="W264" s="503"/>
      <c r="X264" s="503"/>
      <c r="Y264" s="503"/>
      <c r="Z264" s="503"/>
    </row>
    <row r="265" spans="2:27" ht="16.5" customHeight="1" x14ac:dyDescent="0.25">
      <c r="B265" s="503"/>
      <c r="C265" s="503"/>
      <c r="D265" s="503"/>
      <c r="E265" s="503"/>
      <c r="F265" s="503"/>
      <c r="G265" s="503"/>
      <c r="H265" s="503"/>
      <c r="I265" s="503"/>
      <c r="J265" s="503"/>
      <c r="K265" s="503"/>
      <c r="L265" s="503"/>
      <c r="M265" s="503"/>
      <c r="N265" s="503"/>
      <c r="O265" s="503"/>
      <c r="P265" s="503"/>
      <c r="Q265" s="503"/>
      <c r="R265" s="503"/>
      <c r="S265" s="503"/>
      <c r="T265" s="503"/>
      <c r="U265" s="503"/>
      <c r="V265" s="503"/>
      <c r="W265" s="503"/>
      <c r="X265" s="503"/>
      <c r="Y265" s="503"/>
      <c r="Z265" s="503"/>
    </row>
    <row r="266" spans="2:27" ht="6" customHeight="1" x14ac:dyDescent="0.25">
      <c r="B266" s="503"/>
      <c r="C266" s="503"/>
      <c r="D266" s="503"/>
      <c r="E266" s="503"/>
      <c r="F266" s="503"/>
      <c r="G266" s="503"/>
      <c r="H266" s="503"/>
      <c r="I266" s="503"/>
      <c r="J266" s="503"/>
      <c r="K266" s="503"/>
      <c r="L266" s="503"/>
      <c r="M266" s="503"/>
      <c r="N266" s="503"/>
      <c r="O266" s="503"/>
      <c r="P266" s="503"/>
      <c r="Q266" s="503"/>
      <c r="R266" s="503"/>
      <c r="S266" s="503"/>
      <c r="T266" s="503"/>
      <c r="U266" s="503"/>
      <c r="V266" s="503"/>
      <c r="W266" s="503"/>
      <c r="X266" s="503"/>
      <c r="Y266" s="503"/>
      <c r="Z266" s="503"/>
    </row>
    <row r="267" spans="2:27" ht="23.25" hidden="1" customHeight="1" x14ac:dyDescent="0.25">
      <c r="B267" s="503"/>
      <c r="C267" s="503"/>
      <c r="D267" s="503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503"/>
      <c r="V267" s="503"/>
      <c r="W267" s="503"/>
      <c r="X267" s="503"/>
      <c r="Y267" s="503"/>
      <c r="Z267" s="503"/>
    </row>
    <row r="268" spans="2:27" ht="9" hidden="1" customHeight="1" x14ac:dyDescent="0.25">
      <c r="B268" s="503"/>
      <c r="C268" s="503"/>
      <c r="D268" s="503"/>
      <c r="E268" s="503"/>
      <c r="F268" s="503"/>
      <c r="G268" s="503"/>
      <c r="H268" s="503"/>
      <c r="I268" s="503"/>
      <c r="J268" s="503"/>
      <c r="K268" s="503"/>
      <c r="L268" s="503"/>
      <c r="M268" s="503"/>
      <c r="N268" s="503"/>
      <c r="O268" s="503"/>
      <c r="P268" s="503"/>
      <c r="Q268" s="503"/>
      <c r="R268" s="503"/>
      <c r="S268" s="503"/>
      <c r="T268" s="503"/>
      <c r="U268" s="503"/>
      <c r="V268" s="503"/>
      <c r="W268" s="503"/>
      <c r="X268" s="503"/>
      <c r="Y268" s="503"/>
      <c r="Z268" s="503"/>
    </row>
    <row r="269" spans="2:27" ht="16.5" customHeigh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2:27" ht="23.25" customHeight="1" x14ac:dyDescent="0.25">
      <c r="B270" s="23" t="s">
        <v>177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2:27" ht="8.25" customHeight="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2"/>
    </row>
    <row r="272" spans="2:27" ht="23.25" customHeight="1" x14ac:dyDescent="0.25">
      <c r="B272" s="185" t="s">
        <v>300</v>
      </c>
      <c r="C272" s="501" t="s">
        <v>394</v>
      </c>
      <c r="D272" s="502"/>
      <c r="E272" s="502"/>
      <c r="F272" s="502"/>
      <c r="G272" s="502"/>
      <c r="H272" s="502"/>
      <c r="I272" s="502"/>
      <c r="J272" s="502"/>
      <c r="K272" s="502"/>
      <c r="L272" s="502"/>
      <c r="M272" s="502"/>
      <c r="N272" s="502"/>
      <c r="O272" s="502"/>
      <c r="P272" s="502"/>
      <c r="Q272" s="502"/>
      <c r="R272" s="502"/>
      <c r="S272" s="502"/>
      <c r="T272" s="502"/>
      <c r="U272" s="502"/>
      <c r="V272" s="502"/>
      <c r="W272" s="502"/>
      <c r="X272" s="502"/>
      <c r="Y272" s="502"/>
      <c r="Z272" s="502"/>
    </row>
    <row r="273" spans="1:28" ht="8.25" customHeight="1" x14ac:dyDescent="0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8" ht="23.25" customHeight="1" x14ac:dyDescent="0.25">
      <c r="B274" s="185"/>
      <c r="C274" s="14" t="s">
        <v>516</v>
      </c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8" ht="8.25" customHeight="1" x14ac:dyDescent="0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8" ht="23.25" customHeight="1" x14ac:dyDescent="0.25">
      <c r="B276" s="185"/>
      <c r="C276" s="14" t="s">
        <v>395</v>
      </c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8" ht="24.95" customHeight="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8" ht="23.25" customHeight="1" x14ac:dyDescent="0.3">
      <c r="A278" s="16" t="s">
        <v>221</v>
      </c>
      <c r="B278" s="16" t="s">
        <v>222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24"/>
    </row>
    <row r="279" spans="1:28" ht="8.25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8" ht="23.25" customHeight="1" x14ac:dyDescent="0.25">
      <c r="B280" s="21" t="s">
        <v>223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8" ht="90.75" customHeight="1" x14ac:dyDescent="0.25">
      <c r="B281" s="332"/>
      <c r="C281" s="332"/>
      <c r="D281" s="332"/>
      <c r="E281" s="332"/>
      <c r="F281" s="332"/>
      <c r="G281" s="332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 s="332"/>
      <c r="U281" s="332"/>
      <c r="V281" s="332"/>
      <c r="W281" s="332"/>
      <c r="X281" s="332"/>
      <c r="Y281" s="332"/>
      <c r="Z281" s="332"/>
    </row>
    <row r="282" spans="1:28" ht="23.25" customHeight="1" thickBot="1" x14ac:dyDescent="0.3">
      <c r="A282" s="2"/>
      <c r="B282" s="4" t="s">
        <v>334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B282" s="4"/>
    </row>
    <row r="283" spans="1:28" ht="23.25" customHeight="1" x14ac:dyDescent="0.25">
      <c r="A283" s="2"/>
      <c r="B283" s="479" t="s">
        <v>293</v>
      </c>
      <c r="C283" s="481"/>
      <c r="D283" s="487" t="s">
        <v>434</v>
      </c>
      <c r="E283" s="480"/>
      <c r="F283" s="480"/>
      <c r="G283" s="480"/>
      <c r="H283" s="481"/>
      <c r="I283" s="487" t="s">
        <v>424</v>
      </c>
      <c r="J283" s="480"/>
      <c r="K283" s="480"/>
      <c r="L283" s="481"/>
      <c r="M283" s="487" t="s">
        <v>428</v>
      </c>
      <c r="N283" s="480"/>
      <c r="O283" s="480"/>
      <c r="P283" s="481"/>
      <c r="Q283" s="508" t="s">
        <v>426</v>
      </c>
      <c r="R283" s="509"/>
      <c r="S283" s="509"/>
      <c r="T283" s="509"/>
      <c r="U283" s="509"/>
      <c r="V283" s="509"/>
      <c r="W283" s="509"/>
      <c r="X283" s="509"/>
      <c r="Y283" s="509"/>
      <c r="Z283" s="510"/>
      <c r="AB283" s="4"/>
    </row>
    <row r="284" spans="1:28" ht="18.75" customHeight="1" thickBot="1" x14ac:dyDescent="0.3">
      <c r="A284" s="2"/>
      <c r="B284" s="482"/>
      <c r="C284" s="484"/>
      <c r="D284" s="489"/>
      <c r="E284" s="483"/>
      <c r="F284" s="483"/>
      <c r="G284" s="483"/>
      <c r="H284" s="484"/>
      <c r="I284" s="489"/>
      <c r="J284" s="483"/>
      <c r="K284" s="483"/>
      <c r="L284" s="484"/>
      <c r="M284" s="489"/>
      <c r="N284" s="483"/>
      <c r="O284" s="483"/>
      <c r="P284" s="484"/>
      <c r="Q284" s="511" t="s">
        <v>219</v>
      </c>
      <c r="R284" s="512"/>
      <c r="S284" s="512"/>
      <c r="T284" s="512"/>
      <c r="U284" s="513"/>
      <c r="V284" s="511" t="s">
        <v>220</v>
      </c>
      <c r="W284" s="512"/>
      <c r="X284" s="512"/>
      <c r="Y284" s="512"/>
      <c r="Z284" s="514"/>
      <c r="AB284" s="4"/>
    </row>
    <row r="285" spans="1:28" s="73" customFormat="1" ht="23.25" customHeight="1" x14ac:dyDescent="0.25">
      <c r="B285" s="251">
        <v>2023</v>
      </c>
      <c r="C285" s="252"/>
      <c r="D285" s="475"/>
      <c r="E285" s="476"/>
      <c r="F285" s="476"/>
      <c r="G285" s="476"/>
      <c r="H285" s="477"/>
      <c r="I285" s="461"/>
      <c r="J285" s="461"/>
      <c r="K285" s="461"/>
      <c r="L285" s="461"/>
      <c r="M285" s="462"/>
      <c r="N285" s="462"/>
      <c r="O285" s="462"/>
      <c r="P285" s="462"/>
      <c r="Q285" s="463"/>
      <c r="R285" s="464"/>
      <c r="S285" s="464"/>
      <c r="T285" s="464"/>
      <c r="U285" s="465"/>
      <c r="V285" s="463"/>
      <c r="W285" s="464"/>
      <c r="X285" s="464"/>
      <c r="Y285" s="464"/>
      <c r="Z285" s="466"/>
      <c r="AA285" s="4"/>
      <c r="AB285" s="4"/>
    </row>
    <row r="286" spans="1:28" s="73" customFormat="1" ht="23.25" customHeight="1" x14ac:dyDescent="0.25">
      <c r="B286" s="253"/>
      <c r="C286" s="254"/>
      <c r="D286" s="467"/>
      <c r="E286" s="468"/>
      <c r="F286" s="468"/>
      <c r="G286" s="468"/>
      <c r="H286" s="469"/>
      <c r="I286" s="470"/>
      <c r="J286" s="470"/>
      <c r="K286" s="470"/>
      <c r="L286" s="470"/>
      <c r="M286" s="412"/>
      <c r="N286" s="412"/>
      <c r="O286" s="412"/>
      <c r="P286" s="412"/>
      <c r="Q286" s="471"/>
      <c r="R286" s="472"/>
      <c r="S286" s="472"/>
      <c r="T286" s="472"/>
      <c r="U286" s="473"/>
      <c r="V286" s="471"/>
      <c r="W286" s="472"/>
      <c r="X286" s="472"/>
      <c r="Y286" s="472"/>
      <c r="Z286" s="474"/>
      <c r="AA286" s="4"/>
      <c r="AB286" s="4"/>
    </row>
    <row r="287" spans="1:28" s="73" customFormat="1" ht="23.25" customHeight="1" x14ac:dyDescent="0.25">
      <c r="B287" s="253"/>
      <c r="C287" s="254"/>
      <c r="D287" s="467"/>
      <c r="E287" s="468"/>
      <c r="F287" s="468"/>
      <c r="G287" s="468"/>
      <c r="H287" s="469"/>
      <c r="I287" s="470"/>
      <c r="J287" s="470"/>
      <c r="K287" s="470"/>
      <c r="L287" s="470"/>
      <c r="M287" s="412"/>
      <c r="N287" s="412"/>
      <c r="O287" s="412"/>
      <c r="P287" s="412"/>
      <c r="Q287" s="471"/>
      <c r="R287" s="472"/>
      <c r="S287" s="472"/>
      <c r="T287" s="472"/>
      <c r="U287" s="473"/>
      <c r="V287" s="471"/>
      <c r="W287" s="472"/>
      <c r="X287" s="472"/>
      <c r="Y287" s="472"/>
      <c r="Z287" s="474"/>
      <c r="AA287" s="4"/>
      <c r="AB287" s="4"/>
    </row>
    <row r="288" spans="1:28" s="73" customFormat="1" ht="23.25" customHeight="1" thickBot="1" x14ac:dyDescent="0.3">
      <c r="B288" s="255"/>
      <c r="C288" s="256"/>
      <c r="D288" s="491" t="s">
        <v>217</v>
      </c>
      <c r="E288" s="491"/>
      <c r="F288" s="491"/>
      <c r="G288" s="491"/>
      <c r="H288" s="492"/>
      <c r="I288" s="493"/>
      <c r="J288" s="493"/>
      <c r="K288" s="493"/>
      <c r="L288" s="493"/>
      <c r="M288" s="494"/>
      <c r="N288" s="494"/>
      <c r="O288" s="494"/>
      <c r="P288" s="494"/>
      <c r="Q288" s="495"/>
      <c r="R288" s="496"/>
      <c r="S288" s="496"/>
      <c r="T288" s="496"/>
      <c r="U288" s="497"/>
      <c r="V288" s="495"/>
      <c r="W288" s="496"/>
      <c r="X288" s="496"/>
      <c r="Y288" s="496"/>
      <c r="Z288" s="498"/>
      <c r="AA288" s="4"/>
      <c r="AB288" s="4"/>
    </row>
    <row r="289" spans="1:28" s="73" customFormat="1" ht="23.25" customHeight="1" x14ac:dyDescent="0.25">
      <c r="B289" s="251">
        <v>2022</v>
      </c>
      <c r="C289" s="252"/>
      <c r="D289" s="475"/>
      <c r="E289" s="476"/>
      <c r="F289" s="476"/>
      <c r="G289" s="476"/>
      <c r="H289" s="477"/>
      <c r="I289" s="461"/>
      <c r="J289" s="461"/>
      <c r="K289" s="461"/>
      <c r="L289" s="461"/>
      <c r="M289" s="462"/>
      <c r="N289" s="462"/>
      <c r="O289" s="462"/>
      <c r="P289" s="462"/>
      <c r="Q289" s="463"/>
      <c r="R289" s="464"/>
      <c r="S289" s="464"/>
      <c r="T289" s="464"/>
      <c r="U289" s="465"/>
      <c r="V289" s="463"/>
      <c r="W289" s="464"/>
      <c r="X289" s="464"/>
      <c r="Y289" s="464"/>
      <c r="Z289" s="466"/>
      <c r="AA289" s="4"/>
      <c r="AB289" s="4"/>
    </row>
    <row r="290" spans="1:28" s="73" customFormat="1" ht="23.25" customHeight="1" x14ac:dyDescent="0.25">
      <c r="B290" s="253"/>
      <c r="C290" s="254"/>
      <c r="D290" s="467"/>
      <c r="E290" s="468"/>
      <c r="F290" s="468"/>
      <c r="G290" s="468"/>
      <c r="H290" s="469"/>
      <c r="I290" s="470"/>
      <c r="J290" s="470"/>
      <c r="K290" s="470"/>
      <c r="L290" s="470"/>
      <c r="M290" s="412"/>
      <c r="N290" s="412"/>
      <c r="O290" s="412"/>
      <c r="P290" s="412"/>
      <c r="Q290" s="471"/>
      <c r="R290" s="472"/>
      <c r="S290" s="472"/>
      <c r="T290" s="472"/>
      <c r="U290" s="473"/>
      <c r="V290" s="471"/>
      <c r="W290" s="472"/>
      <c r="X290" s="472"/>
      <c r="Y290" s="472"/>
      <c r="Z290" s="474"/>
      <c r="AA290" s="4"/>
      <c r="AB290" s="4"/>
    </row>
    <row r="291" spans="1:28" s="73" customFormat="1" ht="23.25" customHeight="1" x14ac:dyDescent="0.25">
      <c r="B291" s="253"/>
      <c r="C291" s="254"/>
      <c r="D291" s="467"/>
      <c r="E291" s="468"/>
      <c r="F291" s="468"/>
      <c r="G291" s="468"/>
      <c r="H291" s="469"/>
      <c r="I291" s="470"/>
      <c r="J291" s="470"/>
      <c r="K291" s="470"/>
      <c r="L291" s="470"/>
      <c r="M291" s="412"/>
      <c r="N291" s="412"/>
      <c r="O291" s="412"/>
      <c r="P291" s="412"/>
      <c r="Q291" s="471"/>
      <c r="R291" s="472"/>
      <c r="S291" s="472"/>
      <c r="T291" s="472"/>
      <c r="U291" s="473"/>
      <c r="V291" s="471"/>
      <c r="W291" s="472"/>
      <c r="X291" s="472"/>
      <c r="Y291" s="472"/>
      <c r="Z291" s="474"/>
      <c r="AA291" s="4"/>
      <c r="AB291" s="4"/>
    </row>
    <row r="292" spans="1:28" s="73" customFormat="1" ht="23.25" customHeight="1" thickBot="1" x14ac:dyDescent="0.3">
      <c r="B292" s="255"/>
      <c r="C292" s="256"/>
      <c r="D292" s="491" t="s">
        <v>217</v>
      </c>
      <c r="E292" s="491"/>
      <c r="F292" s="491"/>
      <c r="G292" s="491"/>
      <c r="H292" s="492"/>
      <c r="I292" s="493"/>
      <c r="J292" s="493"/>
      <c r="K292" s="493"/>
      <c r="L292" s="493"/>
      <c r="M292" s="494"/>
      <c r="N292" s="494"/>
      <c r="O292" s="494"/>
      <c r="P292" s="494"/>
      <c r="Q292" s="495"/>
      <c r="R292" s="496"/>
      <c r="S292" s="496"/>
      <c r="T292" s="496"/>
      <c r="U292" s="497"/>
      <c r="V292" s="495"/>
      <c r="W292" s="496"/>
      <c r="X292" s="496"/>
      <c r="Y292" s="496"/>
      <c r="Z292" s="498"/>
      <c r="AA292" s="4"/>
      <c r="AB292" s="4"/>
    </row>
    <row r="293" spans="1:28" s="73" customFormat="1" ht="23.25" customHeight="1" x14ac:dyDescent="0.25">
      <c r="B293" s="257">
        <v>2021</v>
      </c>
      <c r="C293" s="258"/>
      <c r="D293" s="475"/>
      <c r="E293" s="476"/>
      <c r="F293" s="476"/>
      <c r="G293" s="476"/>
      <c r="H293" s="477"/>
      <c r="I293" s="461"/>
      <c r="J293" s="461"/>
      <c r="K293" s="461"/>
      <c r="L293" s="461"/>
      <c r="M293" s="462"/>
      <c r="N293" s="462"/>
      <c r="O293" s="462"/>
      <c r="P293" s="462"/>
      <c r="Q293" s="463"/>
      <c r="R293" s="464"/>
      <c r="S293" s="464"/>
      <c r="T293" s="464"/>
      <c r="U293" s="465"/>
      <c r="V293" s="463"/>
      <c r="W293" s="464"/>
      <c r="X293" s="464"/>
      <c r="Y293" s="464"/>
      <c r="Z293" s="466"/>
      <c r="AA293" s="4"/>
      <c r="AB293" s="4"/>
    </row>
    <row r="294" spans="1:28" s="73" customFormat="1" ht="23.25" customHeight="1" x14ac:dyDescent="0.25">
      <c r="B294" s="259"/>
      <c r="C294" s="260"/>
      <c r="D294" s="467"/>
      <c r="E294" s="468"/>
      <c r="F294" s="468"/>
      <c r="G294" s="468"/>
      <c r="H294" s="469"/>
      <c r="I294" s="470"/>
      <c r="J294" s="470"/>
      <c r="K294" s="470"/>
      <c r="L294" s="470"/>
      <c r="M294" s="412"/>
      <c r="N294" s="412"/>
      <c r="O294" s="412"/>
      <c r="P294" s="412"/>
      <c r="Q294" s="471"/>
      <c r="R294" s="472"/>
      <c r="S294" s="472"/>
      <c r="T294" s="472"/>
      <c r="U294" s="473"/>
      <c r="V294" s="471"/>
      <c r="W294" s="472"/>
      <c r="X294" s="472"/>
      <c r="Y294" s="472"/>
      <c r="Z294" s="474"/>
      <c r="AA294" s="4"/>
      <c r="AB294" s="4"/>
    </row>
    <row r="295" spans="1:28" s="73" customFormat="1" ht="23.25" customHeight="1" x14ac:dyDescent="0.25">
      <c r="B295" s="259"/>
      <c r="C295" s="260"/>
      <c r="D295" s="467"/>
      <c r="E295" s="468"/>
      <c r="F295" s="468"/>
      <c r="G295" s="468"/>
      <c r="H295" s="469"/>
      <c r="I295" s="470"/>
      <c r="J295" s="470"/>
      <c r="K295" s="470"/>
      <c r="L295" s="470"/>
      <c r="M295" s="412"/>
      <c r="N295" s="412"/>
      <c r="O295" s="412"/>
      <c r="P295" s="412"/>
      <c r="Q295" s="471"/>
      <c r="R295" s="472"/>
      <c r="S295" s="472"/>
      <c r="T295" s="472"/>
      <c r="U295" s="473"/>
      <c r="V295" s="471"/>
      <c r="W295" s="472"/>
      <c r="X295" s="472"/>
      <c r="Y295" s="472"/>
      <c r="Z295" s="474"/>
      <c r="AA295" s="4"/>
      <c r="AB295" s="4"/>
    </row>
    <row r="296" spans="1:28" s="73" customFormat="1" ht="23.25" customHeight="1" thickBot="1" x14ac:dyDescent="0.3">
      <c r="B296" s="261"/>
      <c r="C296" s="262"/>
      <c r="D296" s="491" t="s">
        <v>217</v>
      </c>
      <c r="E296" s="491"/>
      <c r="F296" s="491"/>
      <c r="G296" s="491"/>
      <c r="H296" s="492"/>
      <c r="I296" s="493"/>
      <c r="J296" s="493"/>
      <c r="K296" s="493"/>
      <c r="L296" s="493"/>
      <c r="M296" s="494"/>
      <c r="N296" s="494"/>
      <c r="O296" s="494"/>
      <c r="P296" s="494"/>
      <c r="Q296" s="495"/>
      <c r="R296" s="496"/>
      <c r="S296" s="496"/>
      <c r="T296" s="496"/>
      <c r="U296" s="497"/>
      <c r="V296" s="495"/>
      <c r="W296" s="496"/>
      <c r="X296" s="496"/>
      <c r="Y296" s="496"/>
      <c r="Z296" s="498"/>
      <c r="AA296" s="4"/>
      <c r="AB296" s="4"/>
    </row>
    <row r="297" spans="1:28" ht="63" customHeight="1" x14ac:dyDescent="0.25">
      <c r="A297" s="2"/>
      <c r="B297" s="478" t="s">
        <v>227</v>
      </c>
      <c r="C297" s="478"/>
      <c r="D297" s="478"/>
      <c r="E297" s="478"/>
      <c r="F297" s="478"/>
      <c r="G297" s="478"/>
      <c r="H297" s="478"/>
      <c r="I297" s="478"/>
      <c r="J297" s="478"/>
      <c r="K297" s="478"/>
      <c r="L297" s="478"/>
      <c r="M297" s="478"/>
      <c r="N297" s="478"/>
      <c r="O297" s="478"/>
      <c r="P297" s="478"/>
      <c r="Q297" s="478"/>
      <c r="R297" s="478"/>
      <c r="S297" s="478"/>
      <c r="T297" s="478"/>
      <c r="U297" s="478"/>
      <c r="V297" s="478"/>
      <c r="W297" s="478"/>
      <c r="X297" s="478"/>
      <c r="Y297" s="478"/>
      <c r="Z297" s="478"/>
      <c r="AA297" s="2"/>
    </row>
    <row r="298" spans="1:28" s="9" customFormat="1" ht="35.25" customHeight="1" x14ac:dyDescent="0.2">
      <c r="A298" s="81"/>
      <c r="B298" s="422" t="s">
        <v>477</v>
      </c>
      <c r="C298" s="422"/>
      <c r="D298" s="422"/>
      <c r="E298" s="422"/>
      <c r="F298" s="422"/>
      <c r="G298" s="422"/>
      <c r="H298" s="422"/>
      <c r="I298" s="422"/>
      <c r="J298" s="422"/>
      <c r="K298" s="422"/>
      <c r="L298" s="422"/>
      <c r="M298" s="422"/>
      <c r="N298" s="422"/>
      <c r="O298" s="422"/>
      <c r="P298" s="422"/>
      <c r="Q298" s="422"/>
      <c r="R298" s="422"/>
      <c r="S298" s="422"/>
      <c r="T298" s="422"/>
      <c r="U298" s="422"/>
      <c r="V298" s="422"/>
      <c r="W298" s="422"/>
      <c r="X298" s="422"/>
      <c r="Y298" s="422"/>
      <c r="Z298" s="422"/>
      <c r="AA298" s="81"/>
    </row>
    <row r="299" spans="1:28" ht="15" customHeight="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8" ht="18.75" thickBot="1" x14ac:dyDescent="0.3">
      <c r="B300" s="4" t="s">
        <v>335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8" ht="23.25" customHeight="1" x14ac:dyDescent="0.25">
      <c r="B301" s="479" t="s">
        <v>226</v>
      </c>
      <c r="C301" s="480"/>
      <c r="D301" s="480"/>
      <c r="E301" s="480"/>
      <c r="F301" s="480"/>
      <c r="G301" s="480"/>
      <c r="H301" s="480"/>
      <c r="I301" s="481"/>
      <c r="J301" s="479" t="s">
        <v>224</v>
      </c>
      <c r="K301" s="480"/>
      <c r="L301" s="480"/>
      <c r="M301" s="480"/>
      <c r="N301" s="480"/>
      <c r="O301" s="480"/>
      <c r="P301" s="480"/>
      <c r="Q301" s="481"/>
      <c r="R301" s="480" t="s">
        <v>517</v>
      </c>
      <c r="S301" s="485"/>
      <c r="T301" s="485"/>
      <c r="U301" s="485"/>
      <c r="V301" s="485"/>
      <c r="W301" s="487" t="s">
        <v>225</v>
      </c>
      <c r="X301" s="480"/>
      <c r="Y301" s="480"/>
      <c r="Z301" s="488"/>
    </row>
    <row r="302" spans="1:28" ht="30.6" customHeight="1" thickBot="1" x14ac:dyDescent="0.3">
      <c r="B302" s="482"/>
      <c r="C302" s="483"/>
      <c r="D302" s="483"/>
      <c r="E302" s="483"/>
      <c r="F302" s="483"/>
      <c r="G302" s="483"/>
      <c r="H302" s="483"/>
      <c r="I302" s="484"/>
      <c r="J302" s="482"/>
      <c r="K302" s="483"/>
      <c r="L302" s="483"/>
      <c r="M302" s="483"/>
      <c r="N302" s="483"/>
      <c r="O302" s="483"/>
      <c r="P302" s="483"/>
      <c r="Q302" s="484"/>
      <c r="R302" s="486"/>
      <c r="S302" s="486"/>
      <c r="T302" s="486"/>
      <c r="U302" s="486"/>
      <c r="V302" s="486"/>
      <c r="W302" s="489"/>
      <c r="X302" s="483"/>
      <c r="Y302" s="483"/>
      <c r="Z302" s="490"/>
    </row>
    <row r="303" spans="1:28" ht="28.5" customHeight="1" x14ac:dyDescent="0.35">
      <c r="A303" s="33"/>
      <c r="B303" s="457"/>
      <c r="C303" s="446"/>
      <c r="D303" s="446"/>
      <c r="E303" s="446"/>
      <c r="F303" s="446"/>
      <c r="G303" s="446"/>
      <c r="H303" s="446"/>
      <c r="I303" s="447"/>
      <c r="J303" s="445"/>
      <c r="K303" s="446"/>
      <c r="L303" s="446"/>
      <c r="M303" s="446"/>
      <c r="N303" s="446"/>
      <c r="O303" s="446"/>
      <c r="P303" s="446"/>
      <c r="Q303" s="447"/>
      <c r="R303" s="448"/>
      <c r="S303" s="449"/>
      <c r="T303" s="449"/>
      <c r="U303" s="449"/>
      <c r="V303" s="450"/>
      <c r="W303" s="451"/>
      <c r="X303" s="451"/>
      <c r="Y303" s="451"/>
      <c r="Z303" s="452"/>
      <c r="AA303" s="44"/>
    </row>
    <row r="304" spans="1:28" ht="28.5" customHeight="1" x14ac:dyDescent="0.35">
      <c r="A304" s="33"/>
      <c r="B304" s="453"/>
      <c r="C304" s="454"/>
      <c r="D304" s="454"/>
      <c r="E304" s="454"/>
      <c r="F304" s="454"/>
      <c r="G304" s="454"/>
      <c r="H304" s="454"/>
      <c r="I304" s="455"/>
      <c r="J304" s="456"/>
      <c r="K304" s="454"/>
      <c r="L304" s="454"/>
      <c r="M304" s="454"/>
      <c r="N304" s="454"/>
      <c r="O304" s="454"/>
      <c r="P304" s="454"/>
      <c r="Q304" s="455"/>
      <c r="R304" s="440"/>
      <c r="S304" s="441"/>
      <c r="T304" s="441"/>
      <c r="U304" s="441"/>
      <c r="V304" s="442"/>
      <c r="W304" s="443"/>
      <c r="X304" s="443"/>
      <c r="Y304" s="443"/>
      <c r="Z304" s="444"/>
    </row>
    <row r="305" spans="1:26" ht="28.5" customHeight="1" x14ac:dyDescent="0.35">
      <c r="A305" s="33"/>
      <c r="B305" s="453"/>
      <c r="C305" s="454"/>
      <c r="D305" s="454"/>
      <c r="E305" s="454"/>
      <c r="F305" s="454"/>
      <c r="G305" s="454"/>
      <c r="H305" s="454"/>
      <c r="I305" s="455"/>
      <c r="J305" s="456"/>
      <c r="K305" s="454"/>
      <c r="L305" s="454"/>
      <c r="M305" s="454"/>
      <c r="N305" s="454"/>
      <c r="O305" s="454"/>
      <c r="P305" s="454"/>
      <c r="Q305" s="455"/>
      <c r="R305" s="440"/>
      <c r="S305" s="441"/>
      <c r="T305" s="441"/>
      <c r="U305" s="441"/>
      <c r="V305" s="442"/>
      <c r="W305" s="443"/>
      <c r="X305" s="443"/>
      <c r="Y305" s="443"/>
      <c r="Z305" s="444"/>
    </row>
    <row r="306" spans="1:26" ht="28.5" customHeight="1" x14ac:dyDescent="0.35">
      <c r="A306" s="33"/>
      <c r="B306" s="453"/>
      <c r="C306" s="454"/>
      <c r="D306" s="454"/>
      <c r="E306" s="454"/>
      <c r="F306" s="454"/>
      <c r="G306" s="454"/>
      <c r="H306" s="454"/>
      <c r="I306" s="455"/>
      <c r="J306" s="456"/>
      <c r="K306" s="454"/>
      <c r="L306" s="454"/>
      <c r="M306" s="454"/>
      <c r="N306" s="454"/>
      <c r="O306" s="454"/>
      <c r="P306" s="454"/>
      <c r="Q306" s="455"/>
      <c r="R306" s="440"/>
      <c r="S306" s="441"/>
      <c r="T306" s="441"/>
      <c r="U306" s="441"/>
      <c r="V306" s="442"/>
      <c r="W306" s="443"/>
      <c r="X306" s="443"/>
      <c r="Y306" s="443"/>
      <c r="Z306" s="444"/>
    </row>
    <row r="307" spans="1:26" ht="28.5" customHeight="1" thickBot="1" x14ac:dyDescent="0.4">
      <c r="A307" s="33"/>
      <c r="B307" s="844"/>
      <c r="C307" s="845"/>
      <c r="D307" s="845"/>
      <c r="E307" s="845"/>
      <c r="F307" s="845"/>
      <c r="G307" s="845"/>
      <c r="H307" s="845"/>
      <c r="I307" s="846"/>
      <c r="J307" s="847"/>
      <c r="K307" s="845"/>
      <c r="L307" s="845"/>
      <c r="M307" s="845"/>
      <c r="N307" s="845"/>
      <c r="O307" s="845"/>
      <c r="P307" s="845"/>
      <c r="Q307" s="846"/>
      <c r="R307" s="848"/>
      <c r="S307" s="849"/>
      <c r="T307" s="849"/>
      <c r="U307" s="849"/>
      <c r="V307" s="850"/>
      <c r="W307" s="459"/>
      <c r="X307" s="459"/>
      <c r="Y307" s="459"/>
      <c r="Z307" s="460"/>
    </row>
    <row r="308" spans="1:26" ht="25.5" customHeight="1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3.25" customHeight="1" x14ac:dyDescent="0.3">
      <c r="A309" s="16" t="s">
        <v>156</v>
      </c>
      <c r="B309" s="16" t="s">
        <v>157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8.25" customHeight="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3.25" customHeight="1" thickBot="1" x14ac:dyDescent="0.3">
      <c r="B311" s="4" t="s">
        <v>518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3.25" customHeight="1" x14ac:dyDescent="0.25">
      <c r="B312" s="842"/>
      <c r="C312" s="843"/>
      <c r="D312" s="458">
        <v>2021</v>
      </c>
      <c r="E312" s="353"/>
      <c r="F312" s="458">
        <f>+D312+1</f>
        <v>2022</v>
      </c>
      <c r="G312" s="353"/>
      <c r="H312" s="458">
        <f>+F312+1</f>
        <v>2023</v>
      </c>
      <c r="I312" s="353"/>
      <c r="J312" s="458">
        <f>+H312+1</f>
        <v>2024</v>
      </c>
      <c r="K312" s="353"/>
      <c r="L312" s="458">
        <f>+J312+1</f>
        <v>2025</v>
      </c>
      <c r="M312" s="353"/>
      <c r="N312" s="458">
        <f>+L312+1</f>
        <v>2026</v>
      </c>
      <c r="O312" s="353"/>
      <c r="P312" s="458">
        <f>+N312+1</f>
        <v>2027</v>
      </c>
      <c r="Q312" s="353"/>
      <c r="R312" s="458">
        <f>+P312+1</f>
        <v>2028</v>
      </c>
      <c r="S312" s="388"/>
      <c r="T312" s="29"/>
      <c r="U312" s="29"/>
      <c r="V312" s="29"/>
      <c r="W312" s="29"/>
      <c r="X312" s="29"/>
      <c r="Y312" s="29"/>
      <c r="Z312" s="29"/>
    </row>
    <row r="313" spans="1:26" ht="27" customHeight="1" thickBot="1" x14ac:dyDescent="0.3">
      <c r="B313" s="438" t="s">
        <v>130</v>
      </c>
      <c r="C313" s="439"/>
      <c r="D313" s="356"/>
      <c r="E313" s="358"/>
      <c r="F313" s="356"/>
      <c r="G313" s="358"/>
      <c r="H313" s="356" t="s">
        <v>300</v>
      </c>
      <c r="I313" s="358"/>
      <c r="J313" s="356" t="s">
        <v>300</v>
      </c>
      <c r="K313" s="358"/>
      <c r="L313" s="356" t="s">
        <v>300</v>
      </c>
      <c r="M313" s="358"/>
      <c r="N313" s="356" t="s">
        <v>300</v>
      </c>
      <c r="O313" s="358"/>
      <c r="P313" s="356" t="s">
        <v>300</v>
      </c>
      <c r="Q313" s="358"/>
      <c r="R313" s="356" t="s">
        <v>300</v>
      </c>
      <c r="S313" s="359"/>
      <c r="T313" s="4"/>
      <c r="U313" s="4"/>
      <c r="V313" s="4"/>
      <c r="W313" s="4"/>
      <c r="X313" s="4"/>
      <c r="Y313" s="4"/>
      <c r="Z313" s="4"/>
    </row>
    <row r="314" spans="1:26" ht="21" customHeight="1" x14ac:dyDescent="0.35">
      <c r="A314" s="3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4"/>
      <c r="U314" s="4"/>
      <c r="V314" s="4"/>
      <c r="W314" s="4"/>
      <c r="X314" s="4"/>
      <c r="Y314" s="4"/>
      <c r="Z314" s="4"/>
    </row>
    <row r="315" spans="1:26" ht="23.25" customHeight="1" x14ac:dyDescent="0.35">
      <c r="A315" s="33"/>
      <c r="B315" s="31" t="s">
        <v>158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431" t="s">
        <v>300</v>
      </c>
      <c r="P315" s="432"/>
      <c r="Q315" s="432"/>
      <c r="R315" s="432"/>
      <c r="S315" s="433"/>
      <c r="T315" s="4"/>
      <c r="U315" s="4"/>
      <c r="V315" s="4"/>
      <c r="W315" s="4"/>
      <c r="X315" s="4"/>
      <c r="Y315" s="4"/>
      <c r="Z315" s="4"/>
    </row>
    <row r="316" spans="1:26" ht="21" customHeight="1" x14ac:dyDescent="0.35">
      <c r="A316" s="3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4"/>
      <c r="U316" s="4"/>
      <c r="V316" s="4"/>
      <c r="W316" s="4"/>
      <c r="X316" s="4"/>
      <c r="Y316" s="4"/>
      <c r="Z316" s="4"/>
    </row>
    <row r="317" spans="1:26" ht="23.25" customHeight="1" x14ac:dyDescent="0.35">
      <c r="A317" s="33"/>
      <c r="B317" s="31" t="s">
        <v>396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85" t="s">
        <v>300</v>
      </c>
      <c r="P317" s="31" t="s">
        <v>403</v>
      </c>
      <c r="Q317" s="14"/>
      <c r="R317" s="185"/>
      <c r="S317" s="31" t="s">
        <v>404</v>
      </c>
      <c r="T317" s="4"/>
      <c r="U317" s="4"/>
      <c r="V317" s="4"/>
      <c r="W317" s="4"/>
      <c r="X317" s="4"/>
      <c r="Y317" s="4"/>
      <c r="Z317" s="4"/>
    </row>
    <row r="318" spans="1:26" ht="8.25" customHeight="1" x14ac:dyDescent="0.35">
      <c r="A318" s="3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5.5" x14ac:dyDescent="0.35">
      <c r="A319" s="33"/>
      <c r="B319" s="21" t="s">
        <v>397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8.25" customHeight="1" x14ac:dyDescent="0.35">
      <c r="A320" s="3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3.25" customHeight="1" x14ac:dyDescent="0.35">
      <c r="A321" s="33"/>
      <c r="B321" s="185" t="s">
        <v>300</v>
      </c>
      <c r="C321" s="4" t="s">
        <v>398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4"/>
      <c r="U321" s="4"/>
      <c r="V321" s="4"/>
      <c r="W321" s="4"/>
      <c r="X321" s="4"/>
      <c r="Y321" s="4"/>
      <c r="Z321" s="4"/>
    </row>
    <row r="322" spans="1:26" ht="8.25" customHeight="1" x14ac:dyDescent="0.35">
      <c r="A322" s="3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3.25" customHeight="1" x14ac:dyDescent="0.35">
      <c r="A323" s="33"/>
      <c r="B323" s="185"/>
      <c r="C323" s="4" t="s">
        <v>399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4"/>
      <c r="U323" s="4"/>
      <c r="V323" s="4"/>
      <c r="W323" s="4"/>
      <c r="X323" s="4"/>
      <c r="Y323" s="4"/>
      <c r="Z323" s="4"/>
    </row>
    <row r="324" spans="1:26" ht="8.25" customHeight="1" x14ac:dyDescent="0.35">
      <c r="A324" s="3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4"/>
      <c r="U324" s="4"/>
      <c r="V324" s="4"/>
      <c r="W324" s="4"/>
      <c r="X324" s="4"/>
      <c r="Y324" s="4"/>
      <c r="Z324" s="4"/>
    </row>
    <row r="325" spans="1:26" ht="23.25" customHeight="1" x14ac:dyDescent="0.35">
      <c r="A325" s="33"/>
      <c r="B325" s="185"/>
      <c r="C325" s="4" t="s">
        <v>400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4"/>
      <c r="U325" s="4"/>
      <c r="V325" s="4"/>
      <c r="W325" s="4"/>
      <c r="X325" s="4"/>
      <c r="Y325" s="4"/>
      <c r="Z325" s="4"/>
    </row>
    <row r="326" spans="1:26" ht="8.25" customHeight="1" x14ac:dyDescent="0.35">
      <c r="A326" s="3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4"/>
      <c r="U326" s="4"/>
      <c r="V326" s="4"/>
      <c r="W326" s="4"/>
      <c r="X326" s="4"/>
      <c r="Y326" s="4"/>
      <c r="Z326" s="4"/>
    </row>
    <row r="327" spans="1:26" ht="23.25" customHeight="1" x14ac:dyDescent="0.35">
      <c r="A327" s="33"/>
      <c r="B327" s="185"/>
      <c r="C327" s="4" t="s">
        <v>401</v>
      </c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4"/>
      <c r="U327" s="4"/>
      <c r="V327" s="4"/>
      <c r="W327" s="4"/>
      <c r="X327" s="4"/>
      <c r="Y327" s="4"/>
      <c r="Z327" s="4"/>
    </row>
    <row r="328" spans="1:26" ht="8.25" customHeight="1" x14ac:dyDescent="0.35">
      <c r="A328" s="3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3.25" customHeight="1" x14ac:dyDescent="0.35">
      <c r="A329" s="33"/>
      <c r="B329" s="185" t="s">
        <v>300</v>
      </c>
      <c r="C329" s="2" t="s">
        <v>402</v>
      </c>
      <c r="E329" s="4"/>
      <c r="F329" s="4"/>
      <c r="G329" s="434"/>
      <c r="H329" s="435"/>
      <c r="I329" s="435"/>
      <c r="J329" s="435"/>
      <c r="K329" s="435"/>
      <c r="L329" s="435"/>
      <c r="M329" s="435"/>
      <c r="N329" s="435"/>
      <c r="O329" s="435"/>
      <c r="P329" s="435"/>
      <c r="Q329" s="435"/>
      <c r="R329" s="435"/>
      <c r="S329" s="435"/>
      <c r="T329" s="435"/>
      <c r="U329" s="435"/>
      <c r="V329" s="435"/>
      <c r="W329" s="435"/>
      <c r="X329" s="435"/>
      <c r="Y329" s="435"/>
      <c r="Z329" s="436"/>
    </row>
    <row r="330" spans="1:26" ht="13.15" customHeight="1" x14ac:dyDescent="0.35">
      <c r="A330" s="3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3.25" customHeight="1" x14ac:dyDescent="0.35">
      <c r="A331" s="33"/>
      <c r="B331" s="4" t="s">
        <v>524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62.25" customHeight="1" x14ac:dyDescent="0.35">
      <c r="A332" s="33"/>
      <c r="B332" s="437" t="s">
        <v>161</v>
      </c>
      <c r="C332" s="437"/>
      <c r="D332" s="437"/>
      <c r="E332" s="437"/>
      <c r="F332" s="437"/>
      <c r="G332" s="437" t="s">
        <v>162</v>
      </c>
      <c r="H332" s="437"/>
      <c r="I332" s="437"/>
      <c r="J332" s="437"/>
      <c r="K332" s="437"/>
      <c r="L332" s="421" t="s">
        <v>163</v>
      </c>
      <c r="M332" s="421"/>
      <c r="N332" s="421"/>
      <c r="O332" s="421"/>
      <c r="P332" s="421"/>
      <c r="Q332" s="421" t="s">
        <v>164</v>
      </c>
      <c r="R332" s="421"/>
      <c r="S332" s="421"/>
      <c r="T332" s="421" t="s">
        <v>160</v>
      </c>
      <c r="U332" s="421"/>
      <c r="V332" s="421" t="s">
        <v>130</v>
      </c>
      <c r="W332" s="421"/>
      <c r="X332" s="421" t="s">
        <v>159</v>
      </c>
      <c r="Y332" s="421"/>
      <c r="Z332" s="421"/>
    </row>
    <row r="333" spans="1:26" ht="33" customHeight="1" x14ac:dyDescent="0.35">
      <c r="A333" s="33"/>
      <c r="B333" s="429"/>
      <c r="C333" s="429"/>
      <c r="D333" s="429"/>
      <c r="E333" s="429"/>
      <c r="F333" s="429"/>
      <c r="G333" s="429"/>
      <c r="H333" s="429"/>
      <c r="I333" s="429"/>
      <c r="J333" s="429"/>
      <c r="K333" s="429"/>
      <c r="L333" s="429"/>
      <c r="M333" s="429"/>
      <c r="N333" s="429"/>
      <c r="O333" s="429"/>
      <c r="P333" s="429"/>
      <c r="Q333" s="430"/>
      <c r="R333" s="430"/>
      <c r="S333" s="430"/>
      <c r="T333" s="430"/>
      <c r="U333" s="430"/>
      <c r="V333" s="430"/>
      <c r="W333" s="430"/>
      <c r="X333" s="851"/>
      <c r="Y333" s="851"/>
      <c r="Z333" s="851"/>
    </row>
    <row r="334" spans="1:26" ht="33" customHeight="1" x14ac:dyDescent="0.35">
      <c r="A334" s="33"/>
      <c r="B334" s="427"/>
      <c r="C334" s="427"/>
      <c r="D334" s="427"/>
      <c r="E334" s="427"/>
      <c r="F334" s="427"/>
      <c r="G334" s="427"/>
      <c r="H334" s="427"/>
      <c r="I334" s="427"/>
      <c r="J334" s="427"/>
      <c r="K334" s="427"/>
      <c r="L334" s="427"/>
      <c r="M334" s="427"/>
      <c r="N334" s="427"/>
      <c r="O334" s="427"/>
      <c r="P334" s="427"/>
      <c r="Q334" s="428"/>
      <c r="R334" s="428"/>
      <c r="S334" s="428"/>
      <c r="T334" s="428"/>
      <c r="U334" s="428"/>
      <c r="V334" s="428"/>
      <c r="W334" s="428"/>
      <c r="X334" s="426"/>
      <c r="Y334" s="426"/>
      <c r="Z334" s="426"/>
    </row>
    <row r="335" spans="1:26" ht="33" customHeight="1" x14ac:dyDescent="0.25">
      <c r="B335" s="427"/>
      <c r="C335" s="427"/>
      <c r="D335" s="427"/>
      <c r="E335" s="427"/>
      <c r="F335" s="427"/>
      <c r="G335" s="427"/>
      <c r="H335" s="427"/>
      <c r="I335" s="427"/>
      <c r="J335" s="427"/>
      <c r="K335" s="427"/>
      <c r="L335" s="427"/>
      <c r="M335" s="427"/>
      <c r="N335" s="427"/>
      <c r="O335" s="427"/>
      <c r="P335" s="427"/>
      <c r="Q335" s="428"/>
      <c r="R335" s="428"/>
      <c r="S335" s="428"/>
      <c r="T335" s="428"/>
      <c r="U335" s="428"/>
      <c r="V335" s="428"/>
      <c r="W335" s="428"/>
      <c r="X335" s="426"/>
      <c r="Y335" s="426"/>
      <c r="Z335" s="426"/>
    </row>
    <row r="336" spans="1:26" ht="33" customHeight="1" x14ac:dyDescent="0.25">
      <c r="B336" s="427"/>
      <c r="C336" s="427"/>
      <c r="D336" s="427"/>
      <c r="E336" s="427"/>
      <c r="F336" s="427"/>
      <c r="G336" s="427"/>
      <c r="H336" s="427"/>
      <c r="I336" s="427"/>
      <c r="J336" s="427"/>
      <c r="K336" s="427"/>
      <c r="L336" s="427"/>
      <c r="M336" s="427"/>
      <c r="N336" s="427"/>
      <c r="O336" s="427"/>
      <c r="P336" s="427"/>
      <c r="Q336" s="428"/>
      <c r="R336" s="428"/>
      <c r="S336" s="428"/>
      <c r="T336" s="428"/>
      <c r="U336" s="428"/>
      <c r="V336" s="428"/>
      <c r="W336" s="428"/>
      <c r="X336" s="426"/>
      <c r="Y336" s="426"/>
      <c r="Z336" s="426"/>
    </row>
    <row r="337" spans="1:27" ht="24.95" customHeight="1" x14ac:dyDescent="0.3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3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7" ht="23.25" customHeight="1" x14ac:dyDescent="0.3">
      <c r="A338" s="16" t="s">
        <v>165</v>
      </c>
      <c r="B338" s="16" t="s">
        <v>172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7" ht="8.25" customHeight="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7" ht="23.25" customHeight="1" x14ac:dyDescent="0.3">
      <c r="A340" s="34" t="s">
        <v>166</v>
      </c>
      <c r="B340" s="16" t="s">
        <v>171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7" ht="8.25" customHeight="1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7" ht="40.5" customHeight="1" x14ac:dyDescent="0.25">
      <c r="B342" s="423" t="s">
        <v>173</v>
      </c>
      <c r="C342" s="423"/>
      <c r="D342" s="423"/>
      <c r="E342" s="423"/>
      <c r="F342" s="423"/>
      <c r="G342" s="423"/>
      <c r="H342" s="423"/>
      <c r="I342" s="423"/>
      <c r="J342" s="423"/>
      <c r="K342" s="423"/>
      <c r="L342" s="423"/>
      <c r="M342" s="423"/>
      <c r="N342" s="423"/>
      <c r="O342" s="423"/>
      <c r="P342" s="423"/>
      <c r="Q342" s="423"/>
      <c r="R342" s="423"/>
      <c r="S342" s="423"/>
      <c r="T342" s="423"/>
      <c r="U342" s="423"/>
      <c r="V342" s="423"/>
      <c r="W342" s="423"/>
      <c r="X342" s="423"/>
      <c r="Y342" s="423"/>
      <c r="Z342" s="423"/>
    </row>
    <row r="343" spans="1:27" ht="110.1" customHeight="1" x14ac:dyDescent="0.25">
      <c r="B343" s="332"/>
      <c r="C343" s="332"/>
      <c r="D343" s="332"/>
      <c r="E343" s="332"/>
      <c r="F343" s="332"/>
      <c r="G343" s="332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  <c r="T343" s="332"/>
      <c r="U343" s="332"/>
      <c r="V343" s="332"/>
      <c r="W343" s="332"/>
      <c r="X343" s="332"/>
      <c r="Y343" s="332"/>
      <c r="Z343" s="332"/>
    </row>
    <row r="344" spans="1:27" ht="5.0999999999999996" customHeight="1" x14ac:dyDescent="0.2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7" ht="18" x14ac:dyDescent="0.25">
      <c r="B345" s="424" t="s">
        <v>301</v>
      </c>
      <c r="C345" s="424"/>
      <c r="D345" s="424"/>
      <c r="E345" s="424"/>
      <c r="F345" s="424"/>
      <c r="G345" s="424"/>
      <c r="H345" s="424"/>
      <c r="I345" s="424"/>
      <c r="J345" s="424"/>
      <c r="K345" s="424"/>
      <c r="L345" s="424"/>
      <c r="M345" s="424"/>
      <c r="N345" s="424"/>
      <c r="O345" s="424"/>
      <c r="P345" s="424"/>
      <c r="Q345" s="424"/>
      <c r="R345" s="424"/>
      <c r="S345" s="424"/>
      <c r="T345" s="424"/>
      <c r="U345" s="424"/>
      <c r="V345" s="424"/>
      <c r="W345" s="424"/>
      <c r="X345" s="424"/>
      <c r="Y345" s="424"/>
      <c r="Z345" s="424"/>
    </row>
    <row r="346" spans="1:27" ht="110.1" customHeight="1" x14ac:dyDescent="0.25">
      <c r="B346" s="332"/>
      <c r="C346" s="332"/>
      <c r="D346" s="332"/>
      <c r="E346" s="332"/>
      <c r="F346" s="332"/>
      <c r="G346" s="332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  <c r="T346" s="332"/>
      <c r="U346" s="332"/>
      <c r="V346" s="332"/>
      <c r="W346" s="332"/>
      <c r="X346" s="332"/>
      <c r="Y346" s="332"/>
      <c r="Z346" s="332"/>
    </row>
    <row r="347" spans="1:27" ht="24" customHeight="1" x14ac:dyDescent="0.25">
      <c r="B347" s="425" t="s">
        <v>302</v>
      </c>
      <c r="C347" s="425"/>
      <c r="D347" s="425"/>
      <c r="E347" s="425"/>
      <c r="F347" s="425"/>
      <c r="G347" s="425"/>
      <c r="H347" s="425"/>
      <c r="I347" s="425"/>
      <c r="J347" s="425"/>
      <c r="K347" s="425"/>
      <c r="L347" s="425"/>
      <c r="M347" s="425"/>
      <c r="N347" s="425"/>
      <c r="O347" s="425"/>
      <c r="P347" s="425"/>
      <c r="Q347" s="425"/>
      <c r="R347" s="425"/>
      <c r="S347" s="425"/>
      <c r="T347" s="425"/>
      <c r="U347" s="425"/>
      <c r="V347" s="425"/>
      <c r="W347" s="425"/>
      <c r="X347" s="425"/>
      <c r="Y347" s="425"/>
      <c r="Z347" s="425"/>
    </row>
    <row r="348" spans="1:27" ht="110.1" customHeight="1" x14ac:dyDescent="0.25">
      <c r="B348" s="332"/>
      <c r="C348" s="332"/>
      <c r="D348" s="332"/>
      <c r="E348" s="332"/>
      <c r="F348" s="332"/>
      <c r="G348" s="332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  <c r="T348" s="332"/>
      <c r="U348" s="332"/>
      <c r="V348" s="332"/>
      <c r="W348" s="332"/>
      <c r="X348" s="332"/>
      <c r="Y348" s="332"/>
      <c r="Z348" s="332"/>
    </row>
    <row r="349" spans="1:27" ht="24.95" customHeight="1" x14ac:dyDescent="0.3">
      <c r="A349" s="16"/>
      <c r="B349" s="16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7" s="165" customFormat="1" ht="36.75" customHeight="1" x14ac:dyDescent="0.3">
      <c r="A350" s="16" t="s">
        <v>316</v>
      </c>
      <c r="B350" s="16" t="s">
        <v>314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s="165" customFormat="1" ht="24.95" customHeight="1" x14ac:dyDescent="0.3">
      <c r="A351" s="16"/>
      <c r="B351" s="16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ht="23.25" customHeight="1" x14ac:dyDescent="0.25">
      <c r="B352" s="417" t="s">
        <v>422</v>
      </c>
      <c r="C352" s="417"/>
      <c r="D352" s="417"/>
      <c r="E352" s="417"/>
      <c r="F352" s="417"/>
      <c r="G352" s="417"/>
      <c r="H352" s="417"/>
      <c r="I352" s="417"/>
      <c r="J352" s="417"/>
      <c r="K352" s="417"/>
      <c r="L352" s="417"/>
      <c r="M352" s="417"/>
      <c r="N352" s="417"/>
      <c r="O352" s="417"/>
      <c r="P352" s="417"/>
      <c r="Q352" s="417"/>
      <c r="R352" s="417"/>
      <c r="S352" s="417"/>
      <c r="T352" s="417"/>
      <c r="U352" s="417"/>
      <c r="V352" s="417"/>
      <c r="W352" s="417"/>
      <c r="X352" s="417"/>
      <c r="Y352" s="417"/>
      <c r="Z352" s="417"/>
    </row>
    <row r="353" spans="1:26" ht="20.25" customHeight="1" x14ac:dyDescent="0.25">
      <c r="B353" s="422" t="s">
        <v>405</v>
      </c>
      <c r="C353" s="422"/>
      <c r="D353" s="422"/>
      <c r="E353" s="422"/>
      <c r="F353" s="422"/>
      <c r="G353" s="422"/>
      <c r="H353" s="422"/>
      <c r="I353" s="422"/>
      <c r="J353" s="422"/>
      <c r="K353" s="422"/>
      <c r="L353" s="422"/>
      <c r="M353" s="422"/>
      <c r="N353" s="422"/>
      <c r="O353" s="422"/>
      <c r="P353" s="422"/>
      <c r="Q353" s="422"/>
      <c r="R353" s="422"/>
      <c r="S353" s="422"/>
      <c r="T353" s="422"/>
      <c r="U353" s="422"/>
      <c r="V353" s="422"/>
      <c r="W353" s="422"/>
      <c r="X353" s="422"/>
      <c r="Y353" s="422"/>
      <c r="Z353" s="4"/>
    </row>
    <row r="354" spans="1:26" ht="16.5" customHeight="1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3.25" customHeight="1" x14ac:dyDescent="0.25">
      <c r="B355" s="4" t="s">
        <v>525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6" ht="23.25" customHeight="1" x14ac:dyDescent="0.25">
      <c r="B356" s="4" t="s">
        <v>437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19"/>
    </row>
    <row r="357" spans="1:26" ht="23.25" customHeight="1" x14ac:dyDescent="0.25">
      <c r="B357" s="418"/>
      <c r="C357" s="419" t="s">
        <v>303</v>
      </c>
      <c r="D357" s="420"/>
      <c r="E357" s="420"/>
      <c r="F357" s="420"/>
      <c r="G357" s="420"/>
      <c r="H357" s="420"/>
      <c r="I357" s="421">
        <v>2021</v>
      </c>
      <c r="J357" s="297"/>
      <c r="K357" s="297"/>
      <c r="L357" s="297"/>
      <c r="M357" s="297"/>
      <c r="N357" s="297"/>
      <c r="O357" s="421">
        <f>+I357+1</f>
        <v>2022</v>
      </c>
      <c r="P357" s="297"/>
      <c r="Q357" s="297"/>
      <c r="R357" s="297"/>
      <c r="S357" s="297"/>
      <c r="T357" s="297"/>
      <c r="U357" s="421">
        <f>+O357+1</f>
        <v>2023</v>
      </c>
      <c r="V357" s="297"/>
      <c r="W357" s="297"/>
      <c r="X357" s="297"/>
      <c r="Y357" s="297"/>
      <c r="Z357" s="297"/>
    </row>
    <row r="358" spans="1:26" ht="31.5" customHeight="1" x14ac:dyDescent="0.25">
      <c r="B358" s="297"/>
      <c r="C358" s="420"/>
      <c r="D358" s="420"/>
      <c r="E358" s="420"/>
      <c r="F358" s="420"/>
      <c r="G358" s="420"/>
      <c r="H358" s="420"/>
      <c r="I358" s="416" t="s">
        <v>315</v>
      </c>
      <c r="J358" s="416"/>
      <c r="K358" s="416"/>
      <c r="L358" s="415" t="s">
        <v>304</v>
      </c>
      <c r="M358" s="415"/>
      <c r="N358" s="415"/>
      <c r="O358" s="416" t="s">
        <v>315</v>
      </c>
      <c r="P358" s="416"/>
      <c r="Q358" s="416"/>
      <c r="R358" s="415" t="s">
        <v>304</v>
      </c>
      <c r="S358" s="415"/>
      <c r="T358" s="415"/>
      <c r="U358" s="416" t="s">
        <v>315</v>
      </c>
      <c r="V358" s="416"/>
      <c r="W358" s="416"/>
      <c r="X358" s="415" t="s">
        <v>304</v>
      </c>
      <c r="Y358" s="415"/>
      <c r="Z358" s="415"/>
    </row>
    <row r="359" spans="1:26" ht="25.15" customHeight="1" x14ac:dyDescent="0.25">
      <c r="B359" s="97" t="s">
        <v>9</v>
      </c>
      <c r="C359" s="413"/>
      <c r="D359" s="413"/>
      <c r="E359" s="413"/>
      <c r="F359" s="413"/>
      <c r="G359" s="413"/>
      <c r="H359" s="413"/>
      <c r="I359" s="414"/>
      <c r="J359" s="414"/>
      <c r="K359" s="414"/>
      <c r="L359" s="412"/>
      <c r="M359" s="412"/>
      <c r="N359" s="412"/>
      <c r="O359" s="414"/>
      <c r="P359" s="414"/>
      <c r="Q359" s="414"/>
      <c r="R359" s="412"/>
      <c r="S359" s="412"/>
      <c r="T359" s="412"/>
      <c r="U359" s="414"/>
      <c r="V359" s="414"/>
      <c r="W359" s="414"/>
      <c r="X359" s="412"/>
      <c r="Y359" s="412"/>
      <c r="Z359" s="412"/>
    </row>
    <row r="360" spans="1:26" ht="25.15" customHeight="1" x14ac:dyDescent="0.25">
      <c r="B360" s="97" t="s">
        <v>10</v>
      </c>
      <c r="C360" s="413"/>
      <c r="D360" s="413"/>
      <c r="E360" s="413"/>
      <c r="F360" s="413"/>
      <c r="G360" s="413"/>
      <c r="H360" s="413"/>
      <c r="I360" s="414"/>
      <c r="J360" s="414"/>
      <c r="K360" s="414"/>
      <c r="L360" s="412"/>
      <c r="M360" s="412"/>
      <c r="N360" s="412"/>
      <c r="O360" s="414"/>
      <c r="P360" s="414"/>
      <c r="Q360" s="414"/>
      <c r="R360" s="412"/>
      <c r="S360" s="412"/>
      <c r="T360" s="412"/>
      <c r="U360" s="414"/>
      <c r="V360" s="414"/>
      <c r="W360" s="414"/>
      <c r="X360" s="412"/>
      <c r="Y360" s="412"/>
      <c r="Z360" s="412"/>
    </row>
    <row r="361" spans="1:26" ht="25.15" customHeight="1" x14ac:dyDescent="0.25">
      <c r="B361" s="97" t="s">
        <v>11</v>
      </c>
      <c r="C361" s="413"/>
      <c r="D361" s="413"/>
      <c r="E361" s="413"/>
      <c r="F361" s="413"/>
      <c r="G361" s="413"/>
      <c r="H361" s="413"/>
      <c r="I361" s="414"/>
      <c r="J361" s="414"/>
      <c r="K361" s="414"/>
      <c r="L361" s="412"/>
      <c r="M361" s="412"/>
      <c r="N361" s="412"/>
      <c r="O361" s="414"/>
      <c r="P361" s="414"/>
      <c r="Q361" s="414"/>
      <c r="R361" s="412"/>
      <c r="S361" s="412"/>
      <c r="T361" s="412"/>
      <c r="U361" s="414"/>
      <c r="V361" s="414"/>
      <c r="W361" s="414"/>
      <c r="X361" s="412"/>
      <c r="Y361" s="412"/>
      <c r="Z361" s="412"/>
    </row>
    <row r="362" spans="1:26" ht="23.25" customHeight="1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3.25" customHeight="1" x14ac:dyDescent="0.3">
      <c r="A363" s="16" t="s">
        <v>317</v>
      </c>
      <c r="B363" s="16" t="s">
        <v>93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55.5" customHeight="1" x14ac:dyDescent="0.25">
      <c r="B365" s="417" t="s">
        <v>419</v>
      </c>
      <c r="C365" s="417"/>
      <c r="D365" s="417"/>
      <c r="E365" s="417"/>
      <c r="F365" s="417"/>
      <c r="G365" s="417"/>
      <c r="H365" s="417"/>
      <c r="I365" s="417"/>
      <c r="J365" s="417"/>
      <c r="K365" s="417"/>
      <c r="L365" s="417"/>
      <c r="M365" s="417"/>
      <c r="N365" s="417"/>
      <c r="O365" s="417"/>
      <c r="P365" s="417"/>
      <c r="Q365" s="417"/>
      <c r="R365" s="417"/>
      <c r="S365" s="417"/>
      <c r="T365" s="417"/>
      <c r="U365" s="417"/>
      <c r="V365" s="417"/>
      <c r="W365" s="417"/>
      <c r="X365" s="417"/>
      <c r="Y365" s="417"/>
      <c r="Z365" s="417"/>
    </row>
    <row r="366" spans="1:26" ht="1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25">
      <c r="B367" s="120" t="s">
        <v>318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3.25" customHeight="1" x14ac:dyDescent="0.25">
      <c r="B368" s="21" t="s">
        <v>406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32" ht="23.25" customHeight="1" x14ac:dyDescent="0.25">
      <c r="B369" s="21" t="s">
        <v>429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32" ht="23.25" customHeight="1" x14ac:dyDescent="0.25">
      <c r="B370" s="21" t="s">
        <v>435</v>
      </c>
      <c r="C370" s="4"/>
      <c r="D370" s="4"/>
      <c r="E370" s="4"/>
      <c r="F370" s="4"/>
      <c r="G370" s="4"/>
      <c r="H370" s="4"/>
      <c r="I370" s="4"/>
      <c r="J370" s="4"/>
      <c r="K370" s="21" t="s">
        <v>276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32" ht="23.25" customHeight="1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21" t="s">
        <v>277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32" ht="21" customHeight="1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21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B372" s="4"/>
      <c r="AC372" s="4"/>
      <c r="AD372" s="4"/>
      <c r="AE372" s="4"/>
      <c r="AF372" s="4"/>
    </row>
    <row r="373" spans="1:32" ht="23.25" customHeight="1" thickBot="1" x14ac:dyDescent="0.3">
      <c r="B373" s="4" t="s">
        <v>526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 t="s">
        <v>407</v>
      </c>
      <c r="R373" s="4"/>
      <c r="S373" s="19"/>
      <c r="T373" s="4"/>
      <c r="U373" s="4"/>
      <c r="V373" s="4"/>
      <c r="W373" s="4"/>
      <c r="X373" s="4"/>
      <c r="Y373" s="4"/>
      <c r="Z373" s="4"/>
    </row>
    <row r="374" spans="1:32" ht="23.25" customHeight="1" x14ac:dyDescent="0.25">
      <c r="B374" s="387">
        <v>2021</v>
      </c>
      <c r="C374" s="352"/>
      <c r="D374" s="352"/>
      <c r="E374" s="352"/>
      <c r="F374" s="352"/>
      <c r="G374" s="388"/>
      <c r="H374" s="387">
        <f>+B374+1</f>
        <v>2022</v>
      </c>
      <c r="I374" s="352"/>
      <c r="J374" s="352"/>
      <c r="K374" s="352"/>
      <c r="L374" s="352"/>
      <c r="M374" s="388"/>
      <c r="N374" s="387">
        <f>+H374+1</f>
        <v>2023</v>
      </c>
      <c r="O374" s="352"/>
      <c r="P374" s="352"/>
      <c r="Q374" s="352"/>
      <c r="R374" s="352"/>
      <c r="S374" s="388"/>
      <c r="T374" s="4"/>
      <c r="U374" s="4"/>
      <c r="V374" s="4"/>
      <c r="W374" s="4"/>
      <c r="X374" s="4"/>
      <c r="Y374" s="4"/>
      <c r="Z374" s="4"/>
    </row>
    <row r="375" spans="1:32" s="73" customFormat="1" ht="23.25" customHeight="1" x14ac:dyDescent="0.25">
      <c r="A375" s="72"/>
      <c r="B375" s="410" t="s">
        <v>319</v>
      </c>
      <c r="C375" s="393"/>
      <c r="D375" s="411"/>
      <c r="E375" s="392" t="s">
        <v>430</v>
      </c>
      <c r="F375" s="393"/>
      <c r="G375" s="75" t="s">
        <v>436</v>
      </c>
      <c r="H375" s="410" t="s">
        <v>319</v>
      </c>
      <c r="I375" s="393"/>
      <c r="J375" s="411"/>
      <c r="K375" s="392" t="s">
        <v>430</v>
      </c>
      <c r="L375" s="393"/>
      <c r="M375" s="75" t="s">
        <v>436</v>
      </c>
      <c r="N375" s="410" t="s">
        <v>319</v>
      </c>
      <c r="O375" s="393"/>
      <c r="P375" s="411"/>
      <c r="Q375" s="392" t="s">
        <v>430</v>
      </c>
      <c r="R375" s="393"/>
      <c r="S375" s="88" t="s">
        <v>436</v>
      </c>
      <c r="T375" s="72"/>
      <c r="U375" s="72"/>
      <c r="V375" s="72"/>
      <c r="W375" s="72"/>
      <c r="X375" s="72"/>
      <c r="Y375" s="72"/>
      <c r="Z375" s="72"/>
      <c r="AA375" s="72"/>
    </row>
    <row r="376" spans="1:32" ht="30" customHeight="1" thickBot="1" x14ac:dyDescent="0.3">
      <c r="B376" s="394"/>
      <c r="C376" s="395"/>
      <c r="D376" s="396"/>
      <c r="E376" s="397"/>
      <c r="F376" s="395"/>
      <c r="G376" s="186"/>
      <c r="H376" s="394"/>
      <c r="I376" s="395"/>
      <c r="J376" s="396"/>
      <c r="K376" s="397"/>
      <c r="L376" s="395"/>
      <c r="M376" s="187"/>
      <c r="N376" s="394"/>
      <c r="O376" s="395"/>
      <c r="P376" s="396"/>
      <c r="Q376" s="397"/>
      <c r="R376" s="395"/>
      <c r="S376" s="187"/>
      <c r="T376" s="4"/>
      <c r="U376" s="4"/>
      <c r="V376" s="4"/>
      <c r="W376" s="4"/>
      <c r="X376" s="4"/>
      <c r="Y376" s="4"/>
      <c r="Z376" s="4"/>
    </row>
    <row r="377" spans="1:32" ht="17.25" customHeight="1" x14ac:dyDescent="0.25">
      <c r="B377" s="37"/>
      <c r="C377" s="37"/>
      <c r="D377" s="37"/>
      <c r="E377" s="38"/>
      <c r="F377" s="38"/>
      <c r="G377" s="29"/>
      <c r="H377" s="37"/>
      <c r="I377" s="37"/>
      <c r="J377" s="37"/>
      <c r="K377" s="38"/>
      <c r="L377" s="38"/>
      <c r="M377" s="29"/>
      <c r="N377" s="37"/>
      <c r="O377" s="37"/>
      <c r="P377" s="37"/>
      <c r="Q377" s="38"/>
      <c r="R377" s="38"/>
      <c r="S377" s="29"/>
      <c r="T377" s="4"/>
      <c r="U377" s="4"/>
      <c r="V377" s="4"/>
      <c r="W377" s="4"/>
      <c r="X377" s="4"/>
      <c r="Y377" s="4"/>
      <c r="Z377" s="4"/>
    </row>
    <row r="378" spans="1:32" s="4" customFormat="1" ht="33" customHeight="1" thickBot="1" x14ac:dyDescent="0.3">
      <c r="B378" s="4" t="s">
        <v>527</v>
      </c>
      <c r="C378" s="35"/>
      <c r="D378" s="35"/>
      <c r="E378" s="36"/>
      <c r="F378" s="36"/>
      <c r="G378" s="30"/>
      <c r="H378" s="35"/>
      <c r="I378" s="35"/>
      <c r="J378" s="35"/>
      <c r="K378" s="36"/>
      <c r="L378" s="36"/>
      <c r="M378" s="30"/>
      <c r="N378" s="35"/>
      <c r="O378" s="35"/>
      <c r="P378" s="35"/>
      <c r="Q378" s="36"/>
      <c r="R378" s="36"/>
      <c r="S378" s="19"/>
      <c r="T378" s="35"/>
      <c r="U378" s="35"/>
      <c r="V378" s="35"/>
      <c r="W378" s="36"/>
      <c r="X378" s="36"/>
      <c r="Y378" s="30"/>
      <c r="AB378" s="2"/>
      <c r="AC378" s="2"/>
      <c r="AD378" s="2"/>
      <c r="AE378" s="2"/>
      <c r="AF378" s="2"/>
    </row>
    <row r="379" spans="1:32" ht="23.25" customHeight="1" x14ac:dyDescent="0.25">
      <c r="B379" s="387">
        <v>2024</v>
      </c>
      <c r="C379" s="352"/>
      <c r="D379" s="352"/>
      <c r="E379" s="352"/>
      <c r="F379" s="352"/>
      <c r="G379" s="388"/>
      <c r="H379" s="387">
        <f>+B379+1</f>
        <v>2025</v>
      </c>
      <c r="I379" s="398"/>
      <c r="J379" s="398"/>
      <c r="K379" s="398"/>
      <c r="L379" s="398"/>
      <c r="M379" s="399"/>
      <c r="N379" s="387">
        <f>+H379+1</f>
        <v>2026</v>
      </c>
      <c r="O379" s="398"/>
      <c r="P379" s="398"/>
      <c r="Q379" s="398"/>
      <c r="R379" s="398"/>
      <c r="S379" s="399"/>
      <c r="T379" s="4"/>
      <c r="U379" s="4"/>
      <c r="V379" s="4"/>
      <c r="W379" s="4"/>
      <c r="X379" s="4"/>
      <c r="Y379" s="4"/>
      <c r="Z379" s="4"/>
    </row>
    <row r="380" spans="1:32" ht="23.25" customHeight="1" x14ac:dyDescent="0.25">
      <c r="B380" s="389" t="s">
        <v>319</v>
      </c>
      <c r="C380" s="390"/>
      <c r="D380" s="391"/>
      <c r="E380" s="392" t="s">
        <v>430</v>
      </c>
      <c r="F380" s="393"/>
      <c r="G380" s="88" t="s">
        <v>436</v>
      </c>
      <c r="H380" s="389" t="s">
        <v>319</v>
      </c>
      <c r="I380" s="390"/>
      <c r="J380" s="391"/>
      <c r="K380" s="392" t="s">
        <v>430</v>
      </c>
      <c r="L380" s="393"/>
      <c r="M380" s="88" t="s">
        <v>436</v>
      </c>
      <c r="N380" s="389" t="s">
        <v>319</v>
      </c>
      <c r="O380" s="390"/>
      <c r="P380" s="391"/>
      <c r="Q380" s="392" t="s">
        <v>430</v>
      </c>
      <c r="R380" s="393"/>
      <c r="S380" s="88" t="s">
        <v>436</v>
      </c>
      <c r="T380" s="4"/>
      <c r="U380" s="4"/>
      <c r="V380" s="4"/>
      <c r="W380" s="4"/>
      <c r="X380" s="4"/>
      <c r="Y380" s="4"/>
      <c r="Z380" s="4"/>
    </row>
    <row r="381" spans="1:32" ht="30" customHeight="1" thickBot="1" x14ac:dyDescent="0.3">
      <c r="B381" s="394"/>
      <c r="C381" s="395"/>
      <c r="D381" s="396"/>
      <c r="E381" s="397"/>
      <c r="F381" s="395"/>
      <c r="G381" s="187"/>
      <c r="H381" s="394"/>
      <c r="I381" s="395"/>
      <c r="J381" s="396"/>
      <c r="K381" s="397"/>
      <c r="L381" s="395"/>
      <c r="M381" s="187"/>
      <c r="N381" s="394"/>
      <c r="O381" s="395"/>
      <c r="P381" s="396"/>
      <c r="Q381" s="397"/>
      <c r="R381" s="395"/>
      <c r="S381" s="187"/>
      <c r="T381" s="4"/>
      <c r="U381" s="4"/>
      <c r="V381" s="4"/>
      <c r="W381" s="4"/>
      <c r="X381" s="4"/>
      <c r="Y381" s="4"/>
      <c r="Z381" s="4"/>
    </row>
    <row r="382" spans="1:32" ht="18" customHeight="1" thickBot="1" x14ac:dyDescent="0.3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32" ht="23.25" customHeight="1" x14ac:dyDescent="0.25">
      <c r="B383" s="387">
        <f>+N379+1</f>
        <v>2027</v>
      </c>
      <c r="C383" s="398"/>
      <c r="D383" s="398"/>
      <c r="E383" s="398"/>
      <c r="F383" s="398"/>
      <c r="G383" s="399"/>
      <c r="H383" s="387">
        <f>+B383+1</f>
        <v>2028</v>
      </c>
      <c r="I383" s="352"/>
      <c r="J383" s="352"/>
      <c r="K383" s="352"/>
      <c r="L383" s="352"/>
      <c r="M383" s="388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B383" s="4"/>
      <c r="AC383" s="4"/>
      <c r="AD383" s="4"/>
      <c r="AE383" s="4"/>
      <c r="AF383" s="4"/>
    </row>
    <row r="384" spans="1:32" ht="23.25" customHeight="1" x14ac:dyDescent="0.25">
      <c r="B384" s="389" t="s">
        <v>319</v>
      </c>
      <c r="C384" s="390"/>
      <c r="D384" s="391"/>
      <c r="E384" s="392" t="s">
        <v>430</v>
      </c>
      <c r="F384" s="393"/>
      <c r="G384" s="88" t="s">
        <v>436</v>
      </c>
      <c r="H384" s="389" t="s">
        <v>319</v>
      </c>
      <c r="I384" s="390"/>
      <c r="J384" s="391"/>
      <c r="K384" s="392" t="s">
        <v>430</v>
      </c>
      <c r="L384" s="393"/>
      <c r="M384" s="88" t="s">
        <v>436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32" ht="27.75" customHeight="1" thickBot="1" x14ac:dyDescent="0.3">
      <c r="B385" s="394"/>
      <c r="C385" s="395"/>
      <c r="D385" s="396"/>
      <c r="E385" s="397"/>
      <c r="F385" s="395"/>
      <c r="G385" s="187"/>
      <c r="H385" s="394"/>
      <c r="I385" s="395"/>
      <c r="J385" s="396"/>
      <c r="K385" s="397"/>
      <c r="L385" s="395"/>
      <c r="M385" s="187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32" ht="27.75" customHeight="1" x14ac:dyDescent="0.25">
      <c r="A386" s="408"/>
      <c r="B386" s="408"/>
      <c r="C386" s="408"/>
      <c r="D386" s="408"/>
      <c r="E386" s="408"/>
      <c r="F386" s="408"/>
      <c r="G386" s="408"/>
      <c r="H386" s="408"/>
      <c r="I386" s="408"/>
      <c r="J386" s="408"/>
      <c r="K386" s="408"/>
      <c r="L386" s="40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32" ht="40.5" customHeight="1" x14ac:dyDescent="0.25">
      <c r="B387" s="922" t="s">
        <v>520</v>
      </c>
      <c r="C387" s="922"/>
      <c r="D387" s="922"/>
      <c r="E387" s="922"/>
      <c r="F387" s="922"/>
      <c r="G387" s="922"/>
      <c r="H387" s="922"/>
      <c r="I387" s="922"/>
      <c r="J387" s="922"/>
      <c r="K387" s="922"/>
      <c r="L387" s="922"/>
      <c r="M387" s="922"/>
      <c r="N387" s="922"/>
      <c r="O387" s="922"/>
      <c r="P387" s="922"/>
      <c r="Q387" s="922"/>
      <c r="R387" s="922"/>
      <c r="S387" s="922"/>
      <c r="T387" s="922"/>
      <c r="U387" s="922"/>
      <c r="V387" s="922"/>
      <c r="W387" s="922"/>
      <c r="X387" s="922"/>
      <c r="Y387" s="922"/>
      <c r="Z387" s="922"/>
      <c r="AA387" s="163"/>
    </row>
    <row r="388" spans="1:32" s="4" customFormat="1" ht="21.75" customHeight="1" thickBot="1" x14ac:dyDescent="0.3">
      <c r="B388" s="409" t="s">
        <v>528</v>
      </c>
      <c r="C388" s="409"/>
      <c r="D388" s="409"/>
      <c r="E388" s="409"/>
      <c r="F388" s="409"/>
      <c r="G388" s="409"/>
      <c r="H388" s="409"/>
      <c r="I388" s="409"/>
      <c r="J388" s="409"/>
      <c r="K388" s="409"/>
      <c r="L388" s="409"/>
      <c r="M388" s="409"/>
      <c r="N388" s="409"/>
      <c r="O388" s="409"/>
      <c r="P388" s="409"/>
      <c r="Q388" s="409"/>
      <c r="R388" s="409"/>
      <c r="S388" s="409"/>
      <c r="T388" s="409"/>
      <c r="U388" s="409"/>
      <c r="V388" s="409"/>
      <c r="W388" s="39"/>
      <c r="X388" s="39"/>
      <c r="Y388" s="39"/>
      <c r="Z388" s="19"/>
      <c r="AB388" s="2"/>
      <c r="AC388" s="2"/>
      <c r="AD388" s="2"/>
      <c r="AE388" s="2"/>
      <c r="AF388" s="2"/>
    </row>
    <row r="389" spans="1:32" ht="23.25" customHeight="1" thickBot="1" x14ac:dyDescent="0.3">
      <c r="B389" s="405" t="s">
        <v>25</v>
      </c>
      <c r="C389" s="406"/>
      <c r="D389" s="406"/>
      <c r="E389" s="406"/>
      <c r="F389" s="407"/>
      <c r="G389" s="402">
        <v>2024</v>
      </c>
      <c r="H389" s="403"/>
      <c r="I389" s="403"/>
      <c r="J389" s="403"/>
      <c r="K389" s="402">
        <f>+G389+1</f>
        <v>2025</v>
      </c>
      <c r="L389" s="403"/>
      <c r="M389" s="403"/>
      <c r="N389" s="403"/>
      <c r="O389" s="402">
        <f>+K389+1</f>
        <v>2026</v>
      </c>
      <c r="P389" s="403"/>
      <c r="Q389" s="403"/>
      <c r="R389" s="403"/>
      <c r="S389" s="402">
        <f>+O389+1</f>
        <v>2027</v>
      </c>
      <c r="T389" s="403"/>
      <c r="U389" s="403"/>
      <c r="V389" s="403"/>
      <c r="W389" s="402">
        <f>+S389+1</f>
        <v>2028</v>
      </c>
      <c r="X389" s="403"/>
      <c r="Y389" s="403"/>
      <c r="Z389" s="404"/>
    </row>
    <row r="390" spans="1:32" ht="25.15" customHeight="1" x14ac:dyDescent="0.25">
      <c r="B390" s="839" t="s">
        <v>313</v>
      </c>
      <c r="C390" s="840"/>
      <c r="D390" s="840"/>
      <c r="E390" s="840"/>
      <c r="F390" s="841"/>
      <c r="G390" s="927"/>
      <c r="H390" s="928"/>
      <c r="I390" s="928"/>
      <c r="J390" s="929"/>
      <c r="K390" s="810"/>
      <c r="L390" s="810"/>
      <c r="M390" s="810"/>
      <c r="N390" s="810"/>
      <c r="O390" s="808"/>
      <c r="P390" s="808"/>
      <c r="Q390" s="808"/>
      <c r="R390" s="808"/>
      <c r="S390" s="808"/>
      <c r="T390" s="808"/>
      <c r="U390" s="808"/>
      <c r="V390" s="808"/>
      <c r="W390" s="808"/>
      <c r="X390" s="808"/>
      <c r="Y390" s="808"/>
      <c r="Z390" s="809"/>
    </row>
    <row r="391" spans="1:32" ht="25.15" customHeight="1" x14ac:dyDescent="0.25">
      <c r="B391" s="345" t="s">
        <v>26</v>
      </c>
      <c r="C391" s="346"/>
      <c r="D391" s="346"/>
      <c r="E391" s="346"/>
      <c r="F391" s="347"/>
      <c r="G391" s="381"/>
      <c r="H391" s="382"/>
      <c r="I391" s="382"/>
      <c r="J391" s="383"/>
      <c r="K391" s="384"/>
      <c r="L391" s="384"/>
      <c r="M391" s="384"/>
      <c r="N391" s="384"/>
      <c r="O391" s="385"/>
      <c r="P391" s="385"/>
      <c r="Q391" s="385"/>
      <c r="R391" s="385"/>
      <c r="S391" s="385"/>
      <c r="T391" s="385"/>
      <c r="U391" s="385"/>
      <c r="V391" s="385"/>
      <c r="W391" s="385"/>
      <c r="X391" s="385"/>
      <c r="Y391" s="385"/>
      <c r="Z391" s="386"/>
    </row>
    <row r="392" spans="1:32" ht="25.15" customHeight="1" x14ac:dyDescent="0.25">
      <c r="B392" s="345" t="s">
        <v>94</v>
      </c>
      <c r="C392" s="346"/>
      <c r="D392" s="346"/>
      <c r="E392" s="346"/>
      <c r="F392" s="347"/>
      <c r="G392" s="381"/>
      <c r="H392" s="382"/>
      <c r="I392" s="382"/>
      <c r="J392" s="383"/>
      <c r="K392" s="384"/>
      <c r="L392" s="384"/>
      <c r="M392" s="384"/>
      <c r="N392" s="384"/>
      <c r="O392" s="385"/>
      <c r="P392" s="385"/>
      <c r="Q392" s="385"/>
      <c r="R392" s="385"/>
      <c r="S392" s="385"/>
      <c r="T392" s="385"/>
      <c r="U392" s="385"/>
      <c r="V392" s="385"/>
      <c r="W392" s="385"/>
      <c r="X392" s="385"/>
      <c r="Y392" s="385"/>
      <c r="Z392" s="386"/>
    </row>
    <row r="393" spans="1:32" ht="25.15" customHeight="1" x14ac:dyDescent="0.25">
      <c r="B393" s="345" t="s">
        <v>27</v>
      </c>
      <c r="C393" s="346"/>
      <c r="D393" s="346"/>
      <c r="E393" s="346"/>
      <c r="F393" s="347"/>
      <c r="G393" s="381"/>
      <c r="H393" s="382"/>
      <c r="I393" s="382"/>
      <c r="J393" s="383"/>
      <c r="K393" s="384"/>
      <c r="L393" s="384"/>
      <c r="M393" s="384"/>
      <c r="N393" s="384"/>
      <c r="O393" s="385"/>
      <c r="P393" s="385"/>
      <c r="Q393" s="385"/>
      <c r="R393" s="385"/>
      <c r="S393" s="385"/>
      <c r="T393" s="385"/>
      <c r="U393" s="385"/>
      <c r="V393" s="385"/>
      <c r="W393" s="385"/>
      <c r="X393" s="385"/>
      <c r="Y393" s="385"/>
      <c r="Z393" s="386"/>
    </row>
    <row r="394" spans="1:32" ht="25.15" customHeight="1" x14ac:dyDescent="0.25">
      <c r="B394" s="345" t="s">
        <v>28</v>
      </c>
      <c r="C394" s="346"/>
      <c r="D394" s="346"/>
      <c r="E394" s="346"/>
      <c r="F394" s="347"/>
      <c r="G394" s="381"/>
      <c r="H394" s="382"/>
      <c r="I394" s="382"/>
      <c r="J394" s="383"/>
      <c r="K394" s="814"/>
      <c r="L394" s="814"/>
      <c r="M394" s="814"/>
      <c r="N394" s="814"/>
      <c r="O394" s="400"/>
      <c r="P394" s="400"/>
      <c r="Q394" s="400"/>
      <c r="R394" s="400"/>
      <c r="S394" s="400"/>
      <c r="T394" s="400"/>
      <c r="U394" s="400"/>
      <c r="V394" s="400"/>
      <c r="W394" s="400"/>
      <c r="X394" s="400"/>
      <c r="Y394" s="400"/>
      <c r="Z394" s="401"/>
    </row>
    <row r="395" spans="1:32" ht="25.15" customHeight="1" x14ac:dyDescent="0.25">
      <c r="B395" s="345" t="s">
        <v>431</v>
      </c>
      <c r="C395" s="346"/>
      <c r="D395" s="346"/>
      <c r="E395" s="346"/>
      <c r="F395" s="347"/>
      <c r="G395" s="381"/>
      <c r="H395" s="382"/>
      <c r="I395" s="382"/>
      <c r="J395" s="383"/>
      <c r="K395" s="384"/>
      <c r="L395" s="384"/>
      <c r="M395" s="384"/>
      <c r="N395" s="384"/>
      <c r="O395" s="385"/>
      <c r="P395" s="385"/>
      <c r="Q395" s="385"/>
      <c r="R395" s="385"/>
      <c r="S395" s="385"/>
      <c r="T395" s="385"/>
      <c r="U395" s="385"/>
      <c r="V395" s="385"/>
      <c r="W395" s="385"/>
      <c r="X395" s="385"/>
      <c r="Y395" s="385"/>
      <c r="Z395" s="386"/>
    </row>
    <row r="396" spans="1:32" ht="25.15" customHeight="1" thickBot="1" x14ac:dyDescent="0.3">
      <c r="B396" s="811" t="s">
        <v>432</v>
      </c>
      <c r="C396" s="812"/>
      <c r="D396" s="812"/>
      <c r="E396" s="812"/>
      <c r="F396" s="813"/>
      <c r="G396" s="381"/>
      <c r="H396" s="382"/>
      <c r="I396" s="382"/>
      <c r="J396" s="383"/>
      <c r="K396" s="814"/>
      <c r="L396" s="814"/>
      <c r="M396" s="814"/>
      <c r="N396" s="814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1"/>
    </row>
    <row r="397" spans="1:32" ht="25.15" customHeight="1" thickBot="1" x14ac:dyDescent="0.3">
      <c r="B397" s="584" t="s">
        <v>439</v>
      </c>
      <c r="C397" s="585"/>
      <c r="D397" s="585"/>
      <c r="E397" s="585"/>
      <c r="F397" s="669"/>
      <c r="G397" s="569">
        <f>SUM(G390:J396)</f>
        <v>0</v>
      </c>
      <c r="H397" s="570"/>
      <c r="I397" s="570"/>
      <c r="J397" s="571"/>
      <c r="K397" s="517">
        <f>SUM(K390:N396)</f>
        <v>0</v>
      </c>
      <c r="L397" s="517"/>
      <c r="M397" s="517"/>
      <c r="N397" s="518"/>
      <c r="O397" s="517">
        <f t="shared" ref="O397" si="7">SUM(O390:R396)</f>
        <v>0</v>
      </c>
      <c r="P397" s="517"/>
      <c r="Q397" s="517"/>
      <c r="R397" s="518"/>
      <c r="S397" s="517">
        <f t="shared" ref="S397" si="8">SUM(S390:V396)</f>
        <v>0</v>
      </c>
      <c r="T397" s="517"/>
      <c r="U397" s="517"/>
      <c r="V397" s="518"/>
      <c r="W397" s="517">
        <f>SUM(W390:Z396)</f>
        <v>0</v>
      </c>
      <c r="X397" s="517"/>
      <c r="Y397" s="517"/>
      <c r="Z397" s="518"/>
    </row>
    <row r="398" spans="1:32" ht="23.25" customHeight="1" x14ac:dyDescent="0.25">
      <c r="B398" s="21" t="s">
        <v>337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32" ht="15" customHeight="1" x14ac:dyDescent="0.25">
      <c r="B399" s="2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32" s="60" customFormat="1" ht="23.25" customHeight="1" x14ac:dyDescent="0.25">
      <c r="B400" s="785" t="s">
        <v>178</v>
      </c>
      <c r="C400" s="785"/>
      <c r="D400" s="785"/>
      <c r="E400" s="785"/>
      <c r="F400" s="785"/>
      <c r="G400" s="785"/>
      <c r="H400" s="785"/>
      <c r="I400" s="785"/>
      <c r="J400" s="785"/>
      <c r="K400" s="785"/>
      <c r="L400" s="785"/>
      <c r="M400" s="785"/>
      <c r="N400" s="785"/>
      <c r="O400" s="785"/>
      <c r="P400" s="785"/>
      <c r="Q400" s="785"/>
      <c r="R400" s="785"/>
      <c r="S400" s="785"/>
      <c r="T400" s="785"/>
      <c r="U400" s="785"/>
      <c r="V400" s="785"/>
      <c r="W400" s="785"/>
      <c r="X400" s="785"/>
      <c r="Y400" s="785"/>
      <c r="Z400" s="785"/>
    </row>
    <row r="401" spans="1:27" ht="4.9000000000000004" customHeight="1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7" ht="23.25" customHeight="1" thickBot="1" x14ac:dyDescent="0.3">
      <c r="B402" s="860" t="s">
        <v>529</v>
      </c>
      <c r="C402" s="860"/>
      <c r="D402" s="860"/>
      <c r="E402" s="860"/>
      <c r="F402" s="860"/>
      <c r="G402" s="860"/>
      <c r="H402" s="860"/>
      <c r="I402" s="860"/>
      <c r="J402" s="860"/>
      <c r="K402" s="860"/>
      <c r="L402" s="860"/>
      <c r="M402" s="860"/>
      <c r="N402" s="860"/>
      <c r="O402" s="860"/>
      <c r="P402" s="860"/>
      <c r="Q402" s="860"/>
      <c r="R402" s="860"/>
      <c r="S402" s="860"/>
      <c r="T402" s="860"/>
      <c r="U402" s="860"/>
      <c r="V402" s="860"/>
      <c r="W402" s="860"/>
      <c r="X402" s="860"/>
      <c r="Y402" s="860"/>
      <c r="Z402" s="860"/>
    </row>
    <row r="403" spans="1:27" ht="31.5" customHeight="1" x14ac:dyDescent="0.25">
      <c r="B403" s="479" t="s">
        <v>29</v>
      </c>
      <c r="C403" s="480"/>
      <c r="D403" s="480"/>
      <c r="E403" s="480"/>
      <c r="F403" s="481"/>
      <c r="G403" s="487" t="s">
        <v>30</v>
      </c>
      <c r="H403" s="480"/>
      <c r="I403" s="480"/>
      <c r="J403" s="481"/>
      <c r="K403" s="487" t="s">
        <v>458</v>
      </c>
      <c r="L403" s="480"/>
      <c r="M403" s="480"/>
      <c r="N403" s="481"/>
      <c r="O403" s="487" t="s">
        <v>31</v>
      </c>
      <c r="P403" s="480"/>
      <c r="Q403" s="480"/>
      <c r="R403" s="481"/>
      <c r="S403" s="487" t="s">
        <v>108</v>
      </c>
      <c r="T403" s="480"/>
      <c r="U403" s="480"/>
      <c r="V403" s="481"/>
      <c r="W403" s="487" t="s">
        <v>32</v>
      </c>
      <c r="X403" s="480"/>
      <c r="Y403" s="480"/>
      <c r="Z403" s="488"/>
    </row>
    <row r="404" spans="1:27" ht="18" customHeight="1" thickBot="1" x14ac:dyDescent="0.3">
      <c r="B404" s="775"/>
      <c r="C404" s="776"/>
      <c r="D404" s="776"/>
      <c r="E404" s="776"/>
      <c r="F404" s="777"/>
      <c r="G404" s="778" t="s">
        <v>174</v>
      </c>
      <c r="H404" s="779"/>
      <c r="I404" s="779"/>
      <c r="J404" s="248"/>
      <c r="K404" s="778" t="s">
        <v>107</v>
      </c>
      <c r="L404" s="779"/>
      <c r="M404" s="779"/>
      <c r="N404" s="248"/>
      <c r="O404" s="780"/>
      <c r="P404" s="781"/>
      <c r="Q404" s="781"/>
      <c r="R404" s="782"/>
      <c r="S404" s="780"/>
      <c r="T404" s="781"/>
      <c r="U404" s="781"/>
      <c r="V404" s="782"/>
      <c r="W404" s="778" t="s">
        <v>109</v>
      </c>
      <c r="X404" s="779"/>
      <c r="Y404" s="779"/>
      <c r="Z404" s="807"/>
    </row>
    <row r="405" spans="1:27" ht="25.15" customHeight="1" x14ac:dyDescent="0.25">
      <c r="B405" s="770"/>
      <c r="C405" s="771"/>
      <c r="D405" s="771"/>
      <c r="E405" s="771"/>
      <c r="F405" s="772"/>
      <c r="G405" s="462"/>
      <c r="H405" s="462"/>
      <c r="I405" s="462"/>
      <c r="J405" s="462"/>
      <c r="K405" s="591"/>
      <c r="L405" s="591"/>
      <c r="M405" s="591"/>
      <c r="N405" s="591"/>
      <c r="O405" s="591"/>
      <c r="P405" s="591"/>
      <c r="Q405" s="591"/>
      <c r="R405" s="591"/>
      <c r="S405" s="591"/>
      <c r="T405" s="591"/>
      <c r="U405" s="591"/>
      <c r="V405" s="591"/>
      <c r="W405" s="773"/>
      <c r="X405" s="773"/>
      <c r="Y405" s="773"/>
      <c r="Z405" s="774"/>
    </row>
    <row r="406" spans="1:27" s="74" customFormat="1" ht="25.15" customHeight="1" x14ac:dyDescent="0.25">
      <c r="A406" s="4"/>
      <c r="B406" s="794"/>
      <c r="C406" s="795"/>
      <c r="D406" s="795"/>
      <c r="E406" s="795"/>
      <c r="F406" s="796"/>
      <c r="G406" s="412"/>
      <c r="H406" s="412"/>
      <c r="I406" s="412"/>
      <c r="J406" s="412"/>
      <c r="K406" s="426"/>
      <c r="L406" s="426"/>
      <c r="M406" s="426"/>
      <c r="N406" s="426"/>
      <c r="O406" s="426"/>
      <c r="P406" s="426"/>
      <c r="Q406" s="426"/>
      <c r="R406" s="426"/>
      <c r="S406" s="426"/>
      <c r="T406" s="426"/>
      <c r="U406" s="426"/>
      <c r="V406" s="426"/>
      <c r="W406" s="783"/>
      <c r="X406" s="783"/>
      <c r="Y406" s="783"/>
      <c r="Z406" s="784"/>
      <c r="AA406" s="4"/>
    </row>
    <row r="407" spans="1:27" s="151" customFormat="1" ht="25.15" customHeight="1" x14ac:dyDescent="0.25">
      <c r="A407" s="4"/>
      <c r="B407" s="188"/>
      <c r="C407" s="189"/>
      <c r="D407" s="189"/>
      <c r="E407" s="189"/>
      <c r="F407" s="190"/>
      <c r="G407" s="412"/>
      <c r="H407" s="412"/>
      <c r="I407" s="412"/>
      <c r="J407" s="412"/>
      <c r="K407" s="426"/>
      <c r="L407" s="426"/>
      <c r="M407" s="426"/>
      <c r="N407" s="426"/>
      <c r="O407" s="426"/>
      <c r="P407" s="426"/>
      <c r="Q407" s="426"/>
      <c r="R407" s="426"/>
      <c r="S407" s="426"/>
      <c r="T407" s="426"/>
      <c r="U407" s="426"/>
      <c r="V407" s="426"/>
      <c r="W407" s="783"/>
      <c r="X407" s="783"/>
      <c r="Y407" s="783"/>
      <c r="Z407" s="784"/>
      <c r="AA407" s="4"/>
    </row>
    <row r="408" spans="1:27" s="151" customFormat="1" ht="25.15" customHeight="1" x14ac:dyDescent="0.25">
      <c r="A408" s="4"/>
      <c r="B408" s="188"/>
      <c r="C408" s="189"/>
      <c r="D408" s="189"/>
      <c r="E408" s="189"/>
      <c r="F408" s="190"/>
      <c r="G408" s="412"/>
      <c r="H408" s="412"/>
      <c r="I408" s="412"/>
      <c r="J408" s="412"/>
      <c r="K408" s="426"/>
      <c r="L408" s="426"/>
      <c r="M408" s="426"/>
      <c r="N408" s="426"/>
      <c r="O408" s="426"/>
      <c r="P408" s="426"/>
      <c r="Q408" s="426"/>
      <c r="R408" s="426"/>
      <c r="S408" s="426"/>
      <c r="T408" s="426"/>
      <c r="U408" s="426"/>
      <c r="V408" s="426"/>
      <c r="W408" s="783"/>
      <c r="X408" s="783"/>
      <c r="Y408" s="783"/>
      <c r="Z408" s="784"/>
      <c r="AA408" s="4"/>
    </row>
    <row r="409" spans="1:27" s="165" customFormat="1" ht="25.15" customHeight="1" x14ac:dyDescent="0.25">
      <c r="A409" s="4"/>
      <c r="B409" s="188"/>
      <c r="C409" s="189"/>
      <c r="D409" s="189"/>
      <c r="E409" s="189"/>
      <c r="F409" s="190"/>
      <c r="G409" s="412"/>
      <c r="H409" s="412"/>
      <c r="I409" s="412"/>
      <c r="J409" s="412"/>
      <c r="K409" s="426"/>
      <c r="L409" s="426"/>
      <c r="M409" s="426"/>
      <c r="N409" s="426"/>
      <c r="O409" s="426"/>
      <c r="P409" s="426"/>
      <c r="Q409" s="426"/>
      <c r="R409" s="426"/>
      <c r="S409" s="426"/>
      <c r="T409" s="426"/>
      <c r="U409" s="426"/>
      <c r="V409" s="426"/>
      <c r="W409" s="783"/>
      <c r="X409" s="783"/>
      <c r="Y409" s="783"/>
      <c r="Z409" s="784"/>
      <c r="AA409" s="4"/>
    </row>
    <row r="410" spans="1:27" s="74" customFormat="1" ht="25.15" customHeight="1" x14ac:dyDescent="0.25">
      <c r="A410" s="4"/>
      <c r="B410" s="794"/>
      <c r="C410" s="795"/>
      <c r="D410" s="795"/>
      <c r="E410" s="795"/>
      <c r="F410" s="796"/>
      <c r="G410" s="412"/>
      <c r="H410" s="412"/>
      <c r="I410" s="412"/>
      <c r="J410" s="412"/>
      <c r="K410" s="426"/>
      <c r="L410" s="426"/>
      <c r="M410" s="426"/>
      <c r="N410" s="426"/>
      <c r="O410" s="426"/>
      <c r="P410" s="426"/>
      <c r="Q410" s="426"/>
      <c r="R410" s="426"/>
      <c r="S410" s="426"/>
      <c r="T410" s="426"/>
      <c r="U410" s="426"/>
      <c r="V410" s="426"/>
      <c r="W410" s="783"/>
      <c r="X410" s="783"/>
      <c r="Y410" s="783"/>
      <c r="Z410" s="784"/>
      <c r="AA410" s="4"/>
    </row>
    <row r="411" spans="1:27" ht="25.15" customHeight="1" thickBot="1" x14ac:dyDescent="0.3">
      <c r="B411" s="804"/>
      <c r="C411" s="805"/>
      <c r="D411" s="805"/>
      <c r="E411" s="805"/>
      <c r="F411" s="806"/>
      <c r="G411" s="494"/>
      <c r="H411" s="494"/>
      <c r="I411" s="494"/>
      <c r="J411" s="494"/>
      <c r="K411" s="767"/>
      <c r="L411" s="767"/>
      <c r="M411" s="767"/>
      <c r="N411" s="767"/>
      <c r="O411" s="767"/>
      <c r="P411" s="767"/>
      <c r="Q411" s="767"/>
      <c r="R411" s="767"/>
      <c r="S411" s="767"/>
      <c r="T411" s="767"/>
      <c r="U411" s="767"/>
      <c r="V411" s="767"/>
      <c r="W411" s="768"/>
      <c r="X411" s="768"/>
      <c r="Y411" s="768"/>
      <c r="Z411" s="769"/>
    </row>
    <row r="412" spans="1:27" ht="22.5" customHeight="1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2"/>
    </row>
    <row r="413" spans="1:27" s="69" customFormat="1" ht="23.25" customHeight="1" x14ac:dyDescent="0.3">
      <c r="A413" s="68" t="s">
        <v>33</v>
      </c>
      <c r="B413" s="68" t="s">
        <v>34</v>
      </c>
    </row>
    <row r="414" spans="1:27" ht="8.25" customHeight="1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7" ht="38.25" customHeight="1" x14ac:dyDescent="0.25">
      <c r="B415" s="325" t="s">
        <v>408</v>
      </c>
      <c r="C415" s="325"/>
      <c r="D415" s="325"/>
      <c r="E415" s="325"/>
      <c r="F415" s="325"/>
      <c r="G415" s="325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  <c r="T415" s="325"/>
      <c r="U415" s="325"/>
      <c r="V415" s="325"/>
      <c r="W415" s="325"/>
      <c r="X415" s="325"/>
      <c r="Y415" s="325"/>
      <c r="Z415" s="325"/>
    </row>
    <row r="416" spans="1:27" ht="24.95" customHeight="1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3.25" customHeight="1" x14ac:dyDescent="0.3">
      <c r="A417" s="16" t="s">
        <v>35</v>
      </c>
      <c r="B417" s="16" t="s">
        <v>306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8.25" customHeight="1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25">
      <c r="B419" s="21" t="s">
        <v>92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8.25" customHeight="1" x14ac:dyDescent="0.25">
      <c r="B420" s="21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3.25" customHeight="1" x14ac:dyDescent="0.25">
      <c r="B421" s="4" t="s">
        <v>309</v>
      </c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0" customHeight="1" x14ac:dyDescent="0.25">
      <c r="B422" s="332"/>
      <c r="C422" s="332"/>
      <c r="D422" s="332"/>
      <c r="E422" s="332"/>
      <c r="F422" s="332"/>
      <c r="G422" s="332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  <c r="T422" s="332"/>
      <c r="U422" s="332"/>
      <c r="V422" s="332"/>
      <c r="W422" s="332"/>
      <c r="X422" s="332"/>
      <c r="Y422" s="332"/>
      <c r="Z422" s="332"/>
    </row>
    <row r="423" spans="1:26" ht="23.25" customHeight="1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3.25" customHeight="1" x14ac:dyDescent="0.25">
      <c r="B424" s="4" t="s">
        <v>307</v>
      </c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 t="s">
        <v>308</v>
      </c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0" customHeight="1" x14ac:dyDescent="0.25">
      <c r="B425" s="819"/>
      <c r="C425" s="819"/>
      <c r="D425" s="819"/>
      <c r="E425" s="819"/>
      <c r="F425" s="819"/>
      <c r="G425" s="819"/>
      <c r="H425" s="819"/>
      <c r="I425" s="819"/>
      <c r="J425" s="819"/>
      <c r="K425" s="819"/>
      <c r="L425" s="819"/>
      <c r="M425" s="70"/>
      <c r="O425" s="819"/>
      <c r="P425" s="819"/>
      <c r="Q425" s="819"/>
      <c r="R425" s="819"/>
      <c r="S425" s="819"/>
      <c r="T425" s="819"/>
      <c r="U425" s="819"/>
      <c r="V425" s="819"/>
      <c r="W425" s="819"/>
      <c r="X425" s="819"/>
      <c r="Y425" s="819"/>
      <c r="Z425" s="819"/>
    </row>
    <row r="426" spans="1:26" ht="23.25" customHeight="1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25">
      <c r="B427" s="550" t="s">
        <v>310</v>
      </c>
      <c r="C427" s="550"/>
      <c r="D427" s="550"/>
      <c r="E427" s="550"/>
      <c r="F427" s="550"/>
      <c r="G427" s="550"/>
      <c r="H427" s="550"/>
      <c r="I427" s="550"/>
      <c r="J427" s="550"/>
      <c r="K427" s="550"/>
      <c r="L427" s="550"/>
      <c r="M427" s="550"/>
      <c r="N427" s="550"/>
      <c r="O427" s="550"/>
      <c r="P427" s="550"/>
      <c r="Q427" s="550"/>
      <c r="R427" s="550"/>
      <c r="S427" s="550"/>
      <c r="T427" s="550"/>
      <c r="U427" s="550"/>
      <c r="V427" s="550"/>
      <c r="W427" s="550"/>
      <c r="X427" s="550"/>
      <c r="Y427" s="550"/>
      <c r="Z427" s="550"/>
    </row>
    <row r="428" spans="1:26" ht="8.25" customHeight="1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3.25" customHeight="1" thickBot="1" x14ac:dyDescent="0.3">
      <c r="B429" s="818" t="s">
        <v>409</v>
      </c>
      <c r="C429" s="818"/>
      <c r="D429" s="818"/>
      <c r="E429" s="818"/>
      <c r="F429" s="818"/>
      <c r="G429" s="818"/>
      <c r="H429" s="818"/>
      <c r="I429" s="818"/>
      <c r="J429" s="818"/>
      <c r="K429" s="818"/>
      <c r="L429" s="818"/>
      <c r="M429" s="818"/>
      <c r="N429" s="818"/>
      <c r="O429" s="818"/>
      <c r="P429" s="818"/>
      <c r="Q429" s="818"/>
      <c r="R429" s="818"/>
      <c r="S429" s="818"/>
      <c r="T429" s="818"/>
      <c r="U429" s="818"/>
      <c r="V429" s="818"/>
      <c r="W429" s="818"/>
      <c r="X429" s="818"/>
      <c r="Y429" s="818"/>
      <c r="Z429" s="818"/>
    </row>
    <row r="430" spans="1:26" ht="30" customHeight="1" thickBot="1" x14ac:dyDescent="0.3">
      <c r="B430" s="861" t="s">
        <v>311</v>
      </c>
      <c r="C430" s="816"/>
      <c r="D430" s="816"/>
      <c r="E430" s="816"/>
      <c r="F430" s="816"/>
      <c r="G430" s="816"/>
      <c r="H430" s="862"/>
      <c r="I430" s="815" t="s">
        <v>440</v>
      </c>
      <c r="J430" s="816"/>
      <c r="K430" s="816"/>
      <c r="L430" s="816"/>
      <c r="M430" s="816"/>
      <c r="N430" s="816"/>
      <c r="O430" s="816"/>
      <c r="P430" s="816"/>
      <c r="Q430" s="862"/>
      <c r="R430" s="815" t="s">
        <v>441</v>
      </c>
      <c r="S430" s="816"/>
      <c r="T430" s="816"/>
      <c r="U430" s="816"/>
      <c r="V430" s="816"/>
      <c r="W430" s="816"/>
      <c r="X430" s="816"/>
      <c r="Y430" s="816"/>
      <c r="Z430" s="817"/>
    </row>
    <row r="431" spans="1:26" ht="30" customHeight="1" x14ac:dyDescent="0.25">
      <c r="B431" s="770"/>
      <c r="C431" s="771"/>
      <c r="D431" s="771"/>
      <c r="E431" s="771"/>
      <c r="F431" s="771"/>
      <c r="G431" s="771"/>
      <c r="H431" s="772"/>
      <c r="I431" s="790"/>
      <c r="J431" s="791"/>
      <c r="K431" s="791"/>
      <c r="L431" s="791"/>
      <c r="M431" s="791"/>
      <c r="N431" s="791"/>
      <c r="O431" s="791"/>
      <c r="P431" s="791"/>
      <c r="Q431" s="792"/>
      <c r="R431" s="790"/>
      <c r="S431" s="791"/>
      <c r="T431" s="791"/>
      <c r="U431" s="791"/>
      <c r="V431" s="791"/>
      <c r="W431" s="791"/>
      <c r="X431" s="791"/>
      <c r="Y431" s="791"/>
      <c r="Z431" s="793"/>
    </row>
    <row r="432" spans="1:26" ht="30" customHeight="1" x14ac:dyDescent="0.25">
      <c r="B432" s="794"/>
      <c r="C432" s="795"/>
      <c r="D432" s="795"/>
      <c r="E432" s="795"/>
      <c r="F432" s="795"/>
      <c r="G432" s="795"/>
      <c r="H432" s="796"/>
      <c r="I432" s="797"/>
      <c r="J432" s="798"/>
      <c r="K432" s="798"/>
      <c r="L432" s="798"/>
      <c r="M432" s="798"/>
      <c r="N432" s="798"/>
      <c r="O432" s="798"/>
      <c r="P432" s="798"/>
      <c r="Q432" s="799"/>
      <c r="R432" s="797"/>
      <c r="S432" s="798"/>
      <c r="T432" s="798"/>
      <c r="U432" s="798"/>
      <c r="V432" s="798"/>
      <c r="W432" s="798"/>
      <c r="X432" s="798"/>
      <c r="Y432" s="798"/>
      <c r="Z432" s="800"/>
    </row>
    <row r="433" spans="2:27" ht="30" customHeight="1" x14ac:dyDescent="0.25">
      <c r="B433" s="794"/>
      <c r="C433" s="795"/>
      <c r="D433" s="795"/>
      <c r="E433" s="795"/>
      <c r="F433" s="795"/>
      <c r="G433" s="795"/>
      <c r="H433" s="796"/>
      <c r="I433" s="797"/>
      <c r="J433" s="798"/>
      <c r="K433" s="798"/>
      <c r="L433" s="798"/>
      <c r="M433" s="798"/>
      <c r="N433" s="798"/>
      <c r="O433" s="798"/>
      <c r="P433" s="798"/>
      <c r="Q433" s="799"/>
      <c r="R433" s="797"/>
      <c r="S433" s="798"/>
      <c r="T433" s="798"/>
      <c r="U433" s="798"/>
      <c r="V433" s="798"/>
      <c r="W433" s="798"/>
      <c r="X433" s="798"/>
      <c r="Y433" s="798"/>
      <c r="Z433" s="800"/>
    </row>
    <row r="434" spans="2:27" ht="30" customHeight="1" x14ac:dyDescent="0.25">
      <c r="B434" s="794"/>
      <c r="C434" s="795"/>
      <c r="D434" s="795"/>
      <c r="E434" s="795"/>
      <c r="F434" s="795"/>
      <c r="G434" s="795"/>
      <c r="H434" s="796"/>
      <c r="I434" s="797"/>
      <c r="J434" s="798"/>
      <c r="K434" s="798"/>
      <c r="L434" s="798"/>
      <c r="M434" s="798"/>
      <c r="N434" s="798"/>
      <c r="O434" s="798"/>
      <c r="P434" s="798"/>
      <c r="Q434" s="799"/>
      <c r="R434" s="797"/>
      <c r="S434" s="798"/>
      <c r="T434" s="798"/>
      <c r="U434" s="798"/>
      <c r="V434" s="798"/>
      <c r="W434" s="798"/>
      <c r="X434" s="798"/>
      <c r="Y434" s="798"/>
      <c r="Z434" s="800"/>
    </row>
    <row r="435" spans="2:27" ht="30" customHeight="1" thickBot="1" x14ac:dyDescent="0.3">
      <c r="B435" s="804"/>
      <c r="C435" s="805"/>
      <c r="D435" s="805"/>
      <c r="E435" s="805"/>
      <c r="F435" s="805"/>
      <c r="G435" s="805"/>
      <c r="H435" s="806"/>
      <c r="I435" s="786"/>
      <c r="J435" s="787"/>
      <c r="K435" s="787"/>
      <c r="L435" s="787"/>
      <c r="M435" s="787"/>
      <c r="N435" s="787"/>
      <c r="O435" s="787"/>
      <c r="P435" s="787"/>
      <c r="Q435" s="788"/>
      <c r="R435" s="786"/>
      <c r="S435" s="787"/>
      <c r="T435" s="787"/>
      <c r="U435" s="787"/>
      <c r="V435" s="787"/>
      <c r="W435" s="787"/>
      <c r="X435" s="787"/>
      <c r="Y435" s="787"/>
      <c r="Z435" s="789"/>
    </row>
    <row r="436" spans="2:27" ht="12.7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2:27" ht="23.25" customHeight="1" x14ac:dyDescent="0.25">
      <c r="B437" s="4" t="s">
        <v>101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2:27" ht="80.099999999999994" customHeight="1" x14ac:dyDescent="0.25">
      <c r="B438" s="332"/>
      <c r="C438" s="332"/>
      <c r="D438" s="332"/>
      <c r="E438" s="332"/>
      <c r="F438" s="332"/>
      <c r="G438" s="332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  <c r="T438" s="332"/>
      <c r="U438" s="332"/>
      <c r="V438" s="332"/>
      <c r="W438" s="332"/>
      <c r="X438" s="332"/>
      <c r="Y438" s="332"/>
      <c r="Z438" s="332"/>
    </row>
    <row r="439" spans="2:27" ht="5.0999999999999996" customHeight="1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2:27" ht="23.25" customHeight="1" x14ac:dyDescent="0.25">
      <c r="B440" s="4" t="s">
        <v>102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2:27" ht="80.099999999999994" customHeight="1" x14ac:dyDescent="0.25">
      <c r="B441" s="332"/>
      <c r="C441" s="332"/>
      <c r="D441" s="332"/>
      <c r="E441" s="332"/>
      <c r="F441" s="332"/>
      <c r="G441" s="332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  <c r="T441" s="332"/>
      <c r="U441" s="332"/>
      <c r="V441" s="332"/>
      <c r="W441" s="332"/>
      <c r="X441" s="332"/>
      <c r="Y441" s="332"/>
      <c r="Z441" s="332"/>
    </row>
    <row r="442" spans="2:27" ht="5.0999999999999996" customHeight="1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2:27" ht="23.25" customHeight="1" x14ac:dyDescent="0.25">
      <c r="B443" s="4" t="s">
        <v>103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2:27" ht="80.099999999999994" customHeight="1" x14ac:dyDescent="0.25">
      <c r="B444" s="332"/>
      <c r="C444" s="332"/>
      <c r="D444" s="332"/>
      <c r="E444" s="332"/>
      <c r="F444" s="332"/>
      <c r="G444" s="332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  <c r="T444" s="332"/>
      <c r="U444" s="332"/>
      <c r="V444" s="332"/>
      <c r="W444" s="332"/>
      <c r="X444" s="332"/>
      <c r="Y444" s="332"/>
      <c r="Z444" s="332"/>
    </row>
    <row r="445" spans="2:27" ht="30" customHeight="1" x14ac:dyDescent="0.25">
      <c r="B445" s="4" t="s">
        <v>104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2"/>
    </row>
    <row r="446" spans="2:27" ht="80.099999999999994" customHeight="1" x14ac:dyDescent="0.25">
      <c r="B446" s="332"/>
      <c r="C446" s="332"/>
      <c r="D446" s="332"/>
      <c r="E446" s="332"/>
      <c r="F446" s="332"/>
      <c r="G446" s="332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  <c r="T446" s="332"/>
      <c r="U446" s="332"/>
      <c r="V446" s="332"/>
      <c r="W446" s="332"/>
      <c r="X446" s="332"/>
      <c r="Y446" s="332"/>
      <c r="Z446" s="332"/>
      <c r="AA446" s="2"/>
    </row>
    <row r="447" spans="2:27" ht="28.9" customHeight="1" x14ac:dyDescent="0.25">
      <c r="B447" s="4" t="s">
        <v>105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2"/>
    </row>
    <row r="448" spans="2:27" ht="80.099999999999994" customHeight="1" x14ac:dyDescent="0.25">
      <c r="B448" s="332"/>
      <c r="C448" s="332"/>
      <c r="D448" s="332"/>
      <c r="E448" s="332"/>
      <c r="F448" s="332"/>
      <c r="G448" s="332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  <c r="T448" s="332"/>
      <c r="U448" s="332"/>
      <c r="V448" s="332"/>
      <c r="W448" s="332"/>
      <c r="X448" s="332"/>
      <c r="Y448" s="332"/>
      <c r="Z448" s="332"/>
      <c r="AA448" s="2"/>
    </row>
    <row r="449" spans="1:27" ht="5.0999999999999996" customHeight="1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2"/>
    </row>
    <row r="450" spans="1:27" ht="23.25" customHeight="1" x14ac:dyDescent="0.25">
      <c r="B450" s="4" t="s">
        <v>106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2"/>
    </row>
    <row r="451" spans="1:27" ht="80.099999999999994" customHeight="1" x14ac:dyDescent="0.25">
      <c r="B451" s="332"/>
      <c r="C451" s="332"/>
      <c r="D451" s="332"/>
      <c r="E451" s="332"/>
      <c r="F451" s="332"/>
      <c r="G451" s="332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  <c r="T451" s="332"/>
      <c r="U451" s="332"/>
      <c r="V451" s="332"/>
      <c r="W451" s="332"/>
      <c r="X451" s="332"/>
      <c r="Y451" s="332"/>
      <c r="Z451" s="332"/>
      <c r="AA451" s="2"/>
    </row>
    <row r="452" spans="1:27" s="69" customFormat="1" ht="23.25" customHeight="1" x14ac:dyDescent="0.3">
      <c r="A452" s="100" t="s">
        <v>352</v>
      </c>
      <c r="B452" s="100" t="s">
        <v>278</v>
      </c>
    </row>
    <row r="453" spans="1:27" ht="13.5" customHeight="1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2"/>
    </row>
    <row r="454" spans="1:27" ht="33.6" customHeight="1" x14ac:dyDescent="0.25">
      <c r="B454" s="478" t="s">
        <v>443</v>
      </c>
      <c r="C454" s="478"/>
      <c r="D454" s="478"/>
      <c r="E454" s="478"/>
      <c r="F454" s="478"/>
      <c r="G454" s="478"/>
      <c r="H454" s="478"/>
      <c r="I454" s="478"/>
      <c r="J454" s="478"/>
      <c r="K454" s="478"/>
      <c r="L454" s="478"/>
      <c r="M454" s="478"/>
      <c r="N454" s="478"/>
      <c r="O454" s="478"/>
      <c r="P454" s="478"/>
      <c r="Q454" s="478"/>
      <c r="R454" s="478"/>
      <c r="S454" s="478"/>
      <c r="T454" s="478"/>
      <c r="U454" s="478"/>
      <c r="V454" s="478"/>
      <c r="W454" s="478"/>
      <c r="X454" s="478"/>
      <c r="Y454" s="478"/>
      <c r="Z454" s="478"/>
    </row>
    <row r="455" spans="1:27" ht="14.25" hidden="1" customHeight="1" x14ac:dyDescent="0.25">
      <c r="B455" s="21" t="s">
        <v>350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25"/>
      <c r="Y455" s="25"/>
      <c r="Z455" s="25"/>
      <c r="AA455" s="25"/>
    </row>
    <row r="456" spans="1:27" ht="124.9" hidden="1" customHeight="1" x14ac:dyDescent="0.2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25"/>
      <c r="Y456" s="25"/>
      <c r="Z456" s="25"/>
      <c r="AA456" s="25"/>
    </row>
    <row r="457" spans="1:27" ht="16.899999999999999" hidden="1" customHeight="1" x14ac:dyDescent="0.25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 spans="1:27" ht="14.25" hidden="1" customHeight="1" x14ac:dyDescent="0.25">
      <c r="B458" s="21" t="s">
        <v>351</v>
      </c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25"/>
      <c r="Y458" s="25"/>
      <c r="Z458" s="25"/>
      <c r="AA458" s="25"/>
    </row>
    <row r="459" spans="1:27" ht="15" hidden="1" customHeight="1" x14ac:dyDescent="0.2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25"/>
      <c r="Y459" s="25"/>
      <c r="Z459" s="25"/>
      <c r="AA459" s="25"/>
    </row>
    <row r="460" spans="1:27" ht="30.6" customHeight="1" x14ac:dyDescent="0.25">
      <c r="B460" s="21" t="s">
        <v>350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25"/>
      <c r="Y460" s="25"/>
      <c r="Z460" s="25"/>
      <c r="AA460" s="25"/>
    </row>
    <row r="461" spans="1:27" ht="123" customHeight="1" x14ac:dyDescent="0.25">
      <c r="B461" s="332"/>
      <c r="C461" s="332"/>
      <c r="D461" s="332"/>
      <c r="E461" s="332"/>
      <c r="F461" s="332"/>
      <c r="G461" s="332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  <c r="T461" s="332"/>
      <c r="U461" s="332"/>
      <c r="V461" s="332"/>
      <c r="W461" s="332"/>
      <c r="X461" s="332"/>
      <c r="Y461" s="332"/>
      <c r="Z461" s="332"/>
    </row>
    <row r="462" spans="1:27" ht="24.95" customHeight="1" x14ac:dyDescent="0.3">
      <c r="A462" s="16"/>
      <c r="B462" s="16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7" s="165" customFormat="1" ht="24.95" customHeight="1" x14ac:dyDescent="0.3">
      <c r="A463" s="16" t="s">
        <v>153</v>
      </c>
      <c r="B463" s="16" t="s">
        <v>179</v>
      </c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ht="23.25" customHeight="1" x14ac:dyDescent="0.25">
      <c r="B464" s="4" t="s">
        <v>180</v>
      </c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199" ht="98.25" customHeight="1" x14ac:dyDescent="0.25">
      <c r="B465" s="332"/>
      <c r="C465" s="332"/>
      <c r="D465" s="332"/>
      <c r="E465" s="332"/>
      <c r="F465" s="332"/>
      <c r="G465" s="332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  <c r="T465" s="332"/>
      <c r="U465" s="332"/>
      <c r="V465" s="332"/>
      <c r="W465" s="332"/>
      <c r="X465" s="332"/>
      <c r="Y465" s="332"/>
      <c r="Z465" s="332"/>
    </row>
    <row r="466" spans="1:199" ht="23.25" customHeight="1" x14ac:dyDescent="0.25">
      <c r="B466" s="4" t="s">
        <v>181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199" ht="96" customHeight="1" x14ac:dyDescent="0.25">
      <c r="B467" s="332"/>
      <c r="C467" s="332"/>
      <c r="D467" s="332"/>
      <c r="E467" s="332"/>
      <c r="F467" s="332"/>
      <c r="G467" s="332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  <c r="T467" s="332"/>
      <c r="U467" s="332"/>
      <c r="V467" s="332"/>
      <c r="W467" s="332"/>
      <c r="X467" s="332"/>
      <c r="Y467" s="332"/>
      <c r="Z467" s="332"/>
    </row>
    <row r="468" spans="1:199" ht="23.25" customHeight="1" x14ac:dyDescent="0.25">
      <c r="B468" s="4" t="s">
        <v>182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199" ht="99.75" customHeight="1" x14ac:dyDescent="0.25">
      <c r="B469" s="332"/>
      <c r="C469" s="332"/>
      <c r="D469" s="332"/>
      <c r="E469" s="332"/>
      <c r="F469" s="332"/>
      <c r="G469" s="332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  <c r="T469" s="332"/>
      <c r="U469" s="332"/>
      <c r="V469" s="332"/>
      <c r="W469" s="332"/>
      <c r="X469" s="332"/>
      <c r="Y469" s="332"/>
      <c r="Z469" s="332"/>
    </row>
    <row r="470" spans="1:199" ht="23.25" customHeight="1" x14ac:dyDescent="0.25">
      <c r="B470" s="4" t="s">
        <v>183</v>
      </c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199" ht="101.25" customHeight="1" x14ac:dyDescent="0.25">
      <c r="B471" s="332"/>
      <c r="C471" s="332"/>
      <c r="D471" s="332"/>
      <c r="E471" s="332"/>
      <c r="F471" s="332"/>
      <c r="G471" s="332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  <c r="T471" s="332"/>
      <c r="U471" s="332"/>
      <c r="V471" s="332"/>
      <c r="W471" s="332"/>
      <c r="X471" s="332"/>
      <c r="Y471" s="332"/>
      <c r="Z471" s="332"/>
    </row>
    <row r="472" spans="1:199" ht="24.95" customHeight="1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199" ht="23.25" customHeight="1" x14ac:dyDescent="0.3">
      <c r="A473" s="16" t="s">
        <v>154</v>
      </c>
      <c r="B473" s="16" t="s">
        <v>184</v>
      </c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199" ht="0.75" customHeight="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199" ht="19.899999999999999" customHeight="1" x14ac:dyDescent="0.25">
      <c r="B475" s="4" t="s">
        <v>110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199" ht="108" customHeight="1" x14ac:dyDescent="0.25">
      <c r="B476" s="332"/>
      <c r="C476" s="332"/>
      <c r="D476" s="332"/>
      <c r="E476" s="332"/>
      <c r="F476" s="332"/>
      <c r="G476" s="332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  <c r="T476" s="332"/>
      <c r="U476" s="332"/>
      <c r="V476" s="332"/>
      <c r="W476" s="332"/>
      <c r="X476" s="332"/>
      <c r="Y476" s="332"/>
      <c r="Z476" s="332"/>
    </row>
    <row r="477" spans="1:199" s="4" customFormat="1" ht="14.25" customHeight="1" x14ac:dyDescent="0.25"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</row>
    <row r="478" spans="1:199" s="4" customFormat="1" ht="21" customHeight="1" x14ac:dyDescent="0.25">
      <c r="B478" s="4" t="s">
        <v>530</v>
      </c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</row>
    <row r="479" spans="1:199" s="4" customFormat="1" ht="8.25" customHeight="1" thickBot="1" x14ac:dyDescent="0.3"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</row>
    <row r="480" spans="1:199" ht="40.5" customHeight="1" x14ac:dyDescent="0.25">
      <c r="B480" s="387" t="s">
        <v>111</v>
      </c>
      <c r="C480" s="352"/>
      <c r="D480" s="352"/>
      <c r="E480" s="352"/>
      <c r="F480" s="352"/>
      <c r="G480" s="352"/>
      <c r="H480" s="353"/>
      <c r="I480" s="351" t="s">
        <v>95</v>
      </c>
      <c r="J480" s="352"/>
      <c r="K480" s="352"/>
      <c r="L480" s="352"/>
      <c r="M480" s="352"/>
      <c r="N480" s="353"/>
      <c r="O480" s="351" t="s">
        <v>96</v>
      </c>
      <c r="P480" s="352"/>
      <c r="Q480" s="352"/>
      <c r="R480" s="352"/>
      <c r="S480" s="352"/>
      <c r="T480" s="353"/>
      <c r="U480" s="351" t="s">
        <v>97</v>
      </c>
      <c r="V480" s="354"/>
      <c r="W480" s="354"/>
      <c r="X480" s="354"/>
      <c r="Y480" s="354"/>
      <c r="Z480" s="355"/>
      <c r="AA480" s="3"/>
      <c r="AB480" s="3"/>
      <c r="AC480" s="3"/>
      <c r="AD480" s="3"/>
      <c r="AE480" s="3"/>
      <c r="AF480" s="3"/>
    </row>
    <row r="481" spans="1:199" ht="36" customHeight="1" thickBot="1" x14ac:dyDescent="0.3">
      <c r="B481" s="803"/>
      <c r="C481" s="357"/>
      <c r="D481" s="357"/>
      <c r="E481" s="357"/>
      <c r="F481" s="357"/>
      <c r="G481" s="357"/>
      <c r="H481" s="358"/>
      <c r="I481" s="356"/>
      <c r="J481" s="357"/>
      <c r="K481" s="357"/>
      <c r="L481" s="357"/>
      <c r="M481" s="357"/>
      <c r="N481" s="358"/>
      <c r="O481" s="356"/>
      <c r="P481" s="357"/>
      <c r="Q481" s="357"/>
      <c r="R481" s="357"/>
      <c r="S481" s="357"/>
      <c r="T481" s="358"/>
      <c r="U481" s="356"/>
      <c r="V481" s="357"/>
      <c r="W481" s="357"/>
      <c r="X481" s="357"/>
      <c r="Y481" s="357"/>
      <c r="Z481" s="359"/>
      <c r="AB481" s="4"/>
      <c r="AC481" s="4"/>
      <c r="AD481" s="4"/>
      <c r="AE481" s="4"/>
      <c r="AF481" s="4"/>
    </row>
    <row r="482" spans="1:199" s="4" customFormat="1" ht="24.95" customHeight="1" x14ac:dyDescent="0.25"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</row>
    <row r="483" spans="1:199" s="4" customFormat="1" ht="23.25" customHeight="1" x14ac:dyDescent="0.3">
      <c r="A483" s="16" t="s">
        <v>155</v>
      </c>
      <c r="B483" s="16" t="s">
        <v>185</v>
      </c>
      <c r="C483" s="32"/>
      <c r="D483" s="32"/>
      <c r="E483" s="32"/>
    </row>
    <row r="484" spans="1:199" s="4" customFormat="1" ht="8.25" customHeight="1" x14ac:dyDescent="0.25">
      <c r="AB484" s="2"/>
      <c r="AC484" s="2"/>
      <c r="AD484" s="2"/>
      <c r="AE484" s="2"/>
      <c r="AF484" s="2"/>
    </row>
    <row r="485" spans="1:199" s="4" customFormat="1" ht="23.25" customHeight="1" x14ac:dyDescent="0.25">
      <c r="B485" s="801" t="s">
        <v>145</v>
      </c>
      <c r="C485" s="801"/>
      <c r="D485" s="801"/>
      <c r="E485" s="801"/>
      <c r="F485" s="801"/>
      <c r="G485" s="801"/>
      <c r="H485" s="801"/>
      <c r="I485" s="801"/>
      <c r="J485" s="801"/>
      <c r="K485" s="801"/>
      <c r="L485" s="801"/>
      <c r="M485" s="801"/>
      <c r="N485" s="801"/>
      <c r="O485" s="801"/>
      <c r="P485" s="801"/>
      <c r="Q485" s="801"/>
      <c r="R485" s="801"/>
      <c r="S485" s="801"/>
      <c r="T485" s="801"/>
      <c r="U485" s="801"/>
      <c r="V485" s="801"/>
      <c r="W485" s="801"/>
      <c r="X485" s="801"/>
      <c r="Y485" s="801"/>
      <c r="Z485" s="801"/>
      <c r="AB485" s="2"/>
      <c r="AC485" s="2"/>
      <c r="AD485" s="2"/>
      <c r="AE485" s="2"/>
      <c r="AF485" s="2"/>
    </row>
    <row r="486" spans="1:199" s="3" customFormat="1" ht="23.25" customHeight="1" x14ac:dyDescent="0.2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4"/>
      <c r="AB486" s="2"/>
      <c r="AC486" s="2"/>
      <c r="AD486" s="2"/>
      <c r="AE486" s="2"/>
      <c r="AF486" s="2"/>
    </row>
    <row r="487" spans="1:199" s="24" customFormat="1" ht="36" customHeight="1" x14ac:dyDescent="0.25">
      <c r="B487" s="802" t="s">
        <v>353</v>
      </c>
      <c r="C487" s="802"/>
      <c r="D487" s="802"/>
      <c r="E487" s="802"/>
      <c r="F487" s="802"/>
      <c r="G487" s="802"/>
      <c r="H487" s="802"/>
      <c r="I487" s="802"/>
      <c r="J487" s="802"/>
      <c r="K487" s="802"/>
      <c r="L487" s="802"/>
      <c r="M487" s="802"/>
      <c r="N487" s="802"/>
      <c r="O487" s="802"/>
      <c r="P487" s="802"/>
      <c r="Q487" s="802"/>
      <c r="R487" s="802"/>
      <c r="S487" s="802"/>
      <c r="T487" s="802"/>
      <c r="U487" s="802"/>
      <c r="V487" s="802"/>
      <c r="W487" s="802"/>
      <c r="X487" s="802"/>
      <c r="Y487" s="802"/>
      <c r="Z487" s="802"/>
      <c r="AB487" s="59"/>
      <c r="AC487" s="59"/>
      <c r="AD487" s="59"/>
      <c r="AE487" s="59"/>
      <c r="AF487" s="59"/>
    </row>
    <row r="488" spans="1:199" ht="208.5" customHeight="1" x14ac:dyDescent="0.25">
      <c r="B488" s="332"/>
      <c r="C488" s="332"/>
      <c r="D488" s="332"/>
      <c r="E488" s="332"/>
      <c r="F488" s="332"/>
      <c r="G488" s="332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  <c r="T488" s="332"/>
      <c r="U488" s="332"/>
      <c r="V488" s="332"/>
      <c r="W488" s="332"/>
      <c r="X488" s="332"/>
      <c r="Y488" s="332"/>
      <c r="Z488" s="332"/>
    </row>
    <row r="489" spans="1:199" ht="27" customHeight="1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199" s="99" customFormat="1" ht="19.149999999999999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199" s="123" customFormat="1" ht="27.75" customHeight="1" thickBot="1" x14ac:dyDescent="0.35">
      <c r="A491" s="4"/>
      <c r="B491" s="123" t="s">
        <v>531</v>
      </c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199" ht="23.25" customHeight="1" thickBot="1" x14ac:dyDescent="0.3">
      <c r="B492" s="378"/>
      <c r="C492" s="379"/>
      <c r="D492" s="379"/>
      <c r="E492" s="379"/>
      <c r="F492" s="379"/>
      <c r="G492" s="379"/>
      <c r="H492" s="380"/>
      <c r="I492" s="209">
        <v>2024</v>
      </c>
      <c r="J492" s="209"/>
      <c r="K492" s="210"/>
      <c r="L492" s="209">
        <f>+I492+1</f>
        <v>2025</v>
      </c>
      <c r="M492" s="209"/>
      <c r="N492" s="210"/>
      <c r="O492" s="209">
        <f>+L492+1</f>
        <v>2026</v>
      </c>
      <c r="P492" s="209"/>
      <c r="Q492" s="210"/>
      <c r="R492" s="209">
        <f>+O492+1</f>
        <v>2027</v>
      </c>
      <c r="S492" s="209"/>
      <c r="T492" s="210"/>
      <c r="U492" s="208">
        <f>+R492+1</f>
        <v>2028</v>
      </c>
      <c r="V492" s="209"/>
      <c r="W492" s="210"/>
      <c r="X492" s="209">
        <f>+U492+1</f>
        <v>2029</v>
      </c>
      <c r="Y492" s="209"/>
      <c r="Z492" s="218"/>
    </row>
    <row r="493" spans="1:199" ht="28.35" customHeight="1" x14ac:dyDescent="0.25">
      <c r="B493" s="374" t="s">
        <v>231</v>
      </c>
      <c r="C493" s="375"/>
      <c r="D493" s="375"/>
      <c r="E493" s="375"/>
      <c r="F493" s="375"/>
      <c r="G493" s="375"/>
      <c r="H493" s="376"/>
      <c r="I493" s="371"/>
      <c r="J493" s="372"/>
      <c r="K493" s="377"/>
      <c r="L493" s="371"/>
      <c r="M493" s="372"/>
      <c r="N493" s="377"/>
      <c r="O493" s="371"/>
      <c r="P493" s="372"/>
      <c r="Q493" s="377"/>
      <c r="R493" s="371"/>
      <c r="S493" s="372"/>
      <c r="T493" s="377"/>
      <c r="U493" s="371"/>
      <c r="V493" s="372"/>
      <c r="W493" s="377"/>
      <c r="X493" s="371"/>
      <c r="Y493" s="372"/>
      <c r="Z493" s="373"/>
    </row>
    <row r="494" spans="1:199" ht="28.35" customHeight="1" x14ac:dyDescent="0.25">
      <c r="B494" s="345" t="s">
        <v>232</v>
      </c>
      <c r="C494" s="346"/>
      <c r="D494" s="346"/>
      <c r="E494" s="346"/>
      <c r="F494" s="346"/>
      <c r="G494" s="346"/>
      <c r="H494" s="347"/>
      <c r="I494" s="371"/>
      <c r="J494" s="372"/>
      <c r="K494" s="377"/>
      <c r="L494" s="371"/>
      <c r="M494" s="372"/>
      <c r="N494" s="377"/>
      <c r="O494" s="371"/>
      <c r="P494" s="372"/>
      <c r="Q494" s="377"/>
      <c r="R494" s="371"/>
      <c r="S494" s="372"/>
      <c r="T494" s="377"/>
      <c r="U494" s="371"/>
      <c r="V494" s="372"/>
      <c r="W494" s="377"/>
      <c r="X494" s="371"/>
      <c r="Y494" s="372"/>
      <c r="Z494" s="373"/>
    </row>
    <row r="495" spans="1:199" ht="28.35" customHeight="1" x14ac:dyDescent="0.25">
      <c r="B495" s="345" t="s">
        <v>233</v>
      </c>
      <c r="C495" s="346"/>
      <c r="D495" s="346"/>
      <c r="E495" s="346"/>
      <c r="F495" s="346"/>
      <c r="G495" s="346"/>
      <c r="H495" s="347"/>
      <c r="I495" s="371"/>
      <c r="J495" s="372"/>
      <c r="K495" s="377"/>
      <c r="L495" s="371"/>
      <c r="M495" s="372"/>
      <c r="N495" s="377"/>
      <c r="O495" s="371"/>
      <c r="P495" s="372"/>
      <c r="Q495" s="377"/>
      <c r="R495" s="371"/>
      <c r="S495" s="372"/>
      <c r="T495" s="377"/>
      <c r="U495" s="371"/>
      <c r="V495" s="372"/>
      <c r="W495" s="377"/>
      <c r="X495" s="371"/>
      <c r="Y495" s="372"/>
      <c r="Z495" s="373"/>
    </row>
    <row r="496" spans="1:199" ht="28.35" customHeight="1" x14ac:dyDescent="0.25">
      <c r="B496" s="679" t="s">
        <v>234</v>
      </c>
      <c r="C496" s="680"/>
      <c r="D496" s="680"/>
      <c r="E496" s="680"/>
      <c r="F496" s="680"/>
      <c r="G496" s="680"/>
      <c r="H496" s="681"/>
      <c r="I496" s="371"/>
      <c r="J496" s="372"/>
      <c r="K496" s="377"/>
      <c r="L496" s="371"/>
      <c r="M496" s="372"/>
      <c r="N496" s="377"/>
      <c r="O496" s="371"/>
      <c r="P496" s="372"/>
      <c r="Q496" s="377"/>
      <c r="R496" s="371"/>
      <c r="S496" s="372"/>
      <c r="T496" s="377"/>
      <c r="U496" s="371"/>
      <c r="V496" s="372"/>
      <c r="W496" s="377"/>
      <c r="X496" s="371"/>
      <c r="Y496" s="372"/>
      <c r="Z496" s="373"/>
    </row>
    <row r="497" spans="2:28" ht="28.35" customHeight="1" x14ac:dyDescent="0.25">
      <c r="B497" s="360" t="s">
        <v>235</v>
      </c>
      <c r="C497" s="361"/>
      <c r="D497" s="361"/>
      <c r="E497" s="361"/>
      <c r="F497" s="361"/>
      <c r="G497" s="361"/>
      <c r="H497" s="362"/>
      <c r="I497" s="757">
        <f>+I493+I494+I495+I496</f>
        <v>0</v>
      </c>
      <c r="J497" s="758"/>
      <c r="K497" s="759"/>
      <c r="L497" s="757">
        <f t="shared" ref="L497" si="9">+L493+L494+L495+L496</f>
        <v>0</v>
      </c>
      <c r="M497" s="758"/>
      <c r="N497" s="759"/>
      <c r="O497" s="757">
        <f t="shared" ref="O497" si="10">+O493+O494+O495+O496</f>
        <v>0</v>
      </c>
      <c r="P497" s="758"/>
      <c r="Q497" s="759"/>
      <c r="R497" s="757">
        <f t="shared" ref="R497" si="11">+R493+R494+R495+R496</f>
        <v>0</v>
      </c>
      <c r="S497" s="758"/>
      <c r="T497" s="759"/>
      <c r="U497" s="757">
        <f t="shared" ref="U497" si="12">+U493+U494+U495+U496</f>
        <v>0</v>
      </c>
      <c r="V497" s="758"/>
      <c r="W497" s="759"/>
      <c r="X497" s="757">
        <f t="shared" ref="X497" si="13">+X493+X494+X495+X496</f>
        <v>0</v>
      </c>
      <c r="Y497" s="758"/>
      <c r="Z497" s="759"/>
    </row>
    <row r="498" spans="2:28" ht="28.35" customHeight="1" x14ac:dyDescent="0.25">
      <c r="B498" s="345" t="s">
        <v>236</v>
      </c>
      <c r="C498" s="346"/>
      <c r="D498" s="346"/>
      <c r="E498" s="346"/>
      <c r="F498" s="346"/>
      <c r="G498" s="346"/>
      <c r="H498" s="347"/>
      <c r="I498" s="371"/>
      <c r="J498" s="372"/>
      <c r="K498" s="377"/>
      <c r="L498" s="371"/>
      <c r="M498" s="372"/>
      <c r="N498" s="377"/>
      <c r="O498" s="371"/>
      <c r="P498" s="372"/>
      <c r="Q498" s="377"/>
      <c r="R498" s="371"/>
      <c r="S498" s="372"/>
      <c r="T498" s="377"/>
      <c r="U498" s="371"/>
      <c r="V498" s="372"/>
      <c r="W498" s="377"/>
      <c r="X498" s="371"/>
      <c r="Y498" s="372"/>
      <c r="Z498" s="373"/>
      <c r="AA498" s="91"/>
    </row>
    <row r="499" spans="2:28" ht="28.35" customHeight="1" x14ac:dyDescent="0.25">
      <c r="B499" s="345" t="s">
        <v>237</v>
      </c>
      <c r="C499" s="346"/>
      <c r="D499" s="346"/>
      <c r="E499" s="346"/>
      <c r="F499" s="346"/>
      <c r="G499" s="346"/>
      <c r="H499" s="347"/>
      <c r="I499" s="371"/>
      <c r="J499" s="372"/>
      <c r="K499" s="377"/>
      <c r="L499" s="371"/>
      <c r="M499" s="372"/>
      <c r="N499" s="377"/>
      <c r="O499" s="371"/>
      <c r="P499" s="372"/>
      <c r="Q499" s="377"/>
      <c r="R499" s="371"/>
      <c r="S499" s="372"/>
      <c r="T499" s="377"/>
      <c r="U499" s="371"/>
      <c r="V499" s="372"/>
      <c r="W499" s="377"/>
      <c r="X499" s="371"/>
      <c r="Y499" s="372"/>
      <c r="Z499" s="373"/>
      <c r="AA499" s="91"/>
    </row>
    <row r="500" spans="2:28" ht="28.35" customHeight="1" x14ac:dyDescent="0.25">
      <c r="B500" s="345" t="s">
        <v>238</v>
      </c>
      <c r="C500" s="346"/>
      <c r="D500" s="346"/>
      <c r="E500" s="346"/>
      <c r="F500" s="346"/>
      <c r="G500" s="346"/>
      <c r="H500" s="347"/>
      <c r="I500" s="371"/>
      <c r="J500" s="372"/>
      <c r="K500" s="377"/>
      <c r="L500" s="371"/>
      <c r="M500" s="372"/>
      <c r="N500" s="377"/>
      <c r="O500" s="371"/>
      <c r="P500" s="372"/>
      <c r="Q500" s="377"/>
      <c r="R500" s="371"/>
      <c r="S500" s="372"/>
      <c r="T500" s="377"/>
      <c r="U500" s="371"/>
      <c r="V500" s="372"/>
      <c r="W500" s="377"/>
      <c r="X500" s="371"/>
      <c r="Y500" s="372"/>
      <c r="Z500" s="373"/>
      <c r="AA500" s="91"/>
    </row>
    <row r="501" spans="2:28" ht="28.35" customHeight="1" x14ac:dyDescent="0.25">
      <c r="B501" s="345" t="s">
        <v>36</v>
      </c>
      <c r="C501" s="346"/>
      <c r="D501" s="346"/>
      <c r="E501" s="346"/>
      <c r="F501" s="346"/>
      <c r="G501" s="346"/>
      <c r="H501" s="347"/>
      <c r="I501" s="371"/>
      <c r="J501" s="372"/>
      <c r="K501" s="377"/>
      <c r="L501" s="371"/>
      <c r="M501" s="372"/>
      <c r="N501" s="377"/>
      <c r="O501" s="371"/>
      <c r="P501" s="372"/>
      <c r="Q501" s="377"/>
      <c r="R501" s="371"/>
      <c r="S501" s="372"/>
      <c r="T501" s="377"/>
      <c r="U501" s="371"/>
      <c r="V501" s="372"/>
      <c r="W501" s="377"/>
      <c r="X501" s="371"/>
      <c r="Y501" s="372"/>
      <c r="Z501" s="373"/>
      <c r="AA501" s="91"/>
    </row>
    <row r="502" spans="2:28" ht="28.35" customHeight="1" x14ac:dyDescent="0.25">
      <c r="B502" s="756" t="s">
        <v>338</v>
      </c>
      <c r="C502" s="274"/>
      <c r="D502" s="274"/>
      <c r="E502" s="274"/>
      <c r="F502" s="274"/>
      <c r="G502" s="274"/>
      <c r="H502" s="275"/>
      <c r="I502" s="757">
        <f>+I497-I498-I499-I500-I501</f>
        <v>0</v>
      </c>
      <c r="J502" s="758"/>
      <c r="K502" s="759"/>
      <c r="L502" s="760">
        <f t="shared" ref="L502" si="14">L497-L498-L499-L500-L501</f>
        <v>0</v>
      </c>
      <c r="M502" s="761"/>
      <c r="N502" s="762"/>
      <c r="O502" s="760">
        <f t="shared" ref="O502" si="15">O497-O498-O499-O500-O501</f>
        <v>0</v>
      </c>
      <c r="P502" s="761"/>
      <c r="Q502" s="762"/>
      <c r="R502" s="760">
        <f t="shared" ref="R502" si="16">R497-R498-R499-R500-R501</f>
        <v>0</v>
      </c>
      <c r="S502" s="761"/>
      <c r="T502" s="762"/>
      <c r="U502" s="760">
        <f t="shared" ref="U502" si="17">U497-U498-U499-U500-U501</f>
        <v>0</v>
      </c>
      <c r="V502" s="761"/>
      <c r="W502" s="762"/>
      <c r="X502" s="760">
        <f t="shared" ref="X502" si="18">X497-X498-X499-X500-X501</f>
        <v>0</v>
      </c>
      <c r="Y502" s="761"/>
      <c r="Z502" s="763"/>
      <c r="AA502" s="91"/>
    </row>
    <row r="503" spans="2:28" ht="28.35" customHeight="1" x14ac:dyDescent="0.25">
      <c r="B503" s="345" t="s">
        <v>37</v>
      </c>
      <c r="C503" s="346"/>
      <c r="D503" s="346"/>
      <c r="E503" s="346"/>
      <c r="F503" s="346"/>
      <c r="G503" s="346"/>
      <c r="H503" s="347"/>
      <c r="I503" s="371"/>
      <c r="J503" s="372"/>
      <c r="K503" s="377"/>
      <c r="L503" s="371"/>
      <c r="M503" s="372"/>
      <c r="N503" s="377"/>
      <c r="O503" s="371"/>
      <c r="P503" s="372"/>
      <c r="Q503" s="377"/>
      <c r="R503" s="371"/>
      <c r="S503" s="372"/>
      <c r="T503" s="377"/>
      <c r="U503" s="371"/>
      <c r="V503" s="372"/>
      <c r="W503" s="377"/>
      <c r="X503" s="371"/>
      <c r="Y503" s="372"/>
      <c r="Z503" s="373"/>
      <c r="AA503" s="91"/>
    </row>
    <row r="504" spans="2:28" ht="28.35" customHeight="1" x14ac:dyDescent="0.25">
      <c r="B504" s="345" t="s">
        <v>38</v>
      </c>
      <c r="C504" s="346"/>
      <c r="D504" s="346"/>
      <c r="E504" s="346"/>
      <c r="F504" s="346"/>
      <c r="G504" s="346"/>
      <c r="H504" s="347"/>
      <c r="I504" s="371"/>
      <c r="J504" s="372"/>
      <c r="K504" s="377"/>
      <c r="L504" s="371"/>
      <c r="M504" s="372"/>
      <c r="N504" s="377"/>
      <c r="O504" s="371"/>
      <c r="P504" s="372"/>
      <c r="Q504" s="377"/>
      <c r="R504" s="371"/>
      <c r="S504" s="372"/>
      <c r="T504" s="377"/>
      <c r="U504" s="371"/>
      <c r="V504" s="372"/>
      <c r="W504" s="377"/>
      <c r="X504" s="371"/>
      <c r="Y504" s="372"/>
      <c r="Z504" s="373"/>
      <c r="AA504" s="91"/>
    </row>
    <row r="505" spans="2:28" ht="28.35" customHeight="1" x14ac:dyDescent="0.25">
      <c r="B505" s="764" t="s">
        <v>341</v>
      </c>
      <c r="C505" s="765"/>
      <c r="D505" s="765"/>
      <c r="E505" s="765"/>
      <c r="F505" s="765"/>
      <c r="G505" s="765"/>
      <c r="H505" s="766"/>
      <c r="I505" s="757">
        <f>+I502+I503-I504</f>
        <v>0</v>
      </c>
      <c r="J505" s="758"/>
      <c r="K505" s="759"/>
      <c r="L505" s="760">
        <f t="shared" ref="L505" si="19">L502+L503-L504</f>
        <v>0</v>
      </c>
      <c r="M505" s="761"/>
      <c r="N505" s="762"/>
      <c r="O505" s="760">
        <f t="shared" ref="O505" si="20">O502+O503-O504</f>
        <v>0</v>
      </c>
      <c r="P505" s="761"/>
      <c r="Q505" s="762"/>
      <c r="R505" s="760">
        <f t="shared" ref="R505" si="21">R502+R503-R504</f>
        <v>0</v>
      </c>
      <c r="S505" s="761"/>
      <c r="T505" s="762"/>
      <c r="U505" s="760">
        <f t="shared" ref="U505" si="22">U502+U503-U504</f>
        <v>0</v>
      </c>
      <c r="V505" s="761"/>
      <c r="W505" s="762"/>
      <c r="X505" s="760">
        <f t="shared" ref="X505" si="23">X502+X503-X504</f>
        <v>0</v>
      </c>
      <c r="Y505" s="761"/>
      <c r="Z505" s="763"/>
      <c r="AA505" s="91"/>
    </row>
    <row r="506" spans="2:28" ht="28.35" customHeight="1" x14ac:dyDescent="0.25">
      <c r="B506" s="345" t="s">
        <v>240</v>
      </c>
      <c r="C506" s="346"/>
      <c r="D506" s="346"/>
      <c r="E506" s="346"/>
      <c r="F506" s="346"/>
      <c r="G506" s="346"/>
      <c r="H506" s="347"/>
      <c r="I506" s="371"/>
      <c r="J506" s="372"/>
      <c r="K506" s="377"/>
      <c r="L506" s="371"/>
      <c r="M506" s="372"/>
      <c r="N506" s="377"/>
      <c r="O506" s="371"/>
      <c r="P506" s="372"/>
      <c r="Q506" s="377"/>
      <c r="R506" s="371"/>
      <c r="S506" s="372"/>
      <c r="T506" s="377"/>
      <c r="U506" s="371"/>
      <c r="V506" s="372"/>
      <c r="W506" s="377"/>
      <c r="X506" s="371"/>
      <c r="Y506" s="372"/>
      <c r="Z506" s="373"/>
      <c r="AA506" s="91"/>
    </row>
    <row r="507" spans="2:28" ht="28.35" customHeight="1" x14ac:dyDescent="0.25">
      <c r="B507" s="345" t="s">
        <v>146</v>
      </c>
      <c r="C507" s="346"/>
      <c r="D507" s="346"/>
      <c r="E507" s="346"/>
      <c r="F507" s="346"/>
      <c r="G507" s="346"/>
      <c r="H507" s="347"/>
      <c r="I507" s="371"/>
      <c r="J507" s="372"/>
      <c r="K507" s="377"/>
      <c r="L507" s="371"/>
      <c r="M507" s="372"/>
      <c r="N507" s="377"/>
      <c r="O507" s="371"/>
      <c r="P507" s="372"/>
      <c r="Q507" s="377"/>
      <c r="R507" s="371"/>
      <c r="S507" s="372"/>
      <c r="T507" s="377"/>
      <c r="U507" s="371"/>
      <c r="V507" s="372"/>
      <c r="W507" s="377"/>
      <c r="X507" s="371"/>
      <c r="Y507" s="372"/>
      <c r="Z507" s="373"/>
      <c r="AA507" s="91"/>
    </row>
    <row r="508" spans="2:28" ht="28.35" customHeight="1" x14ac:dyDescent="0.25">
      <c r="B508" s="360" t="s">
        <v>339</v>
      </c>
      <c r="C508" s="361"/>
      <c r="D508" s="361"/>
      <c r="E508" s="361"/>
      <c r="F508" s="361"/>
      <c r="G508" s="361"/>
      <c r="H508" s="362"/>
      <c r="I508" s="757">
        <f>+I505+I506-I507</f>
        <v>0</v>
      </c>
      <c r="J508" s="758"/>
      <c r="K508" s="759"/>
      <c r="L508" s="760">
        <f t="shared" ref="L508" si="24">L505+L506-L507</f>
        <v>0</v>
      </c>
      <c r="M508" s="761"/>
      <c r="N508" s="762"/>
      <c r="O508" s="760">
        <f t="shared" ref="O508" si="25">O505+O506-O507</f>
        <v>0</v>
      </c>
      <c r="P508" s="761"/>
      <c r="Q508" s="762"/>
      <c r="R508" s="760">
        <f t="shared" ref="R508" si="26">R505+R506-R507</f>
        <v>0</v>
      </c>
      <c r="S508" s="761"/>
      <c r="T508" s="762"/>
      <c r="U508" s="760">
        <f t="shared" ref="U508" si="27">U505+U506-U507</f>
        <v>0</v>
      </c>
      <c r="V508" s="761"/>
      <c r="W508" s="762"/>
      <c r="X508" s="760">
        <f t="shared" ref="X508" si="28">X505+X506-X507</f>
        <v>0</v>
      </c>
      <c r="Y508" s="761"/>
      <c r="Z508" s="763"/>
      <c r="AA508" s="91"/>
    </row>
    <row r="509" spans="2:28" ht="28.35" customHeight="1" x14ac:dyDescent="0.25">
      <c r="B509" s="345" t="s">
        <v>39</v>
      </c>
      <c r="C509" s="346"/>
      <c r="D509" s="346"/>
      <c r="E509" s="346"/>
      <c r="F509" s="346"/>
      <c r="G509" s="346"/>
      <c r="H509" s="347"/>
      <c r="I509" s="371"/>
      <c r="J509" s="372"/>
      <c r="K509" s="377"/>
      <c r="L509" s="371"/>
      <c r="M509" s="372"/>
      <c r="N509" s="377"/>
      <c r="O509" s="371"/>
      <c r="P509" s="372"/>
      <c r="Q509" s="377"/>
      <c r="R509" s="371"/>
      <c r="S509" s="372"/>
      <c r="T509" s="377"/>
      <c r="U509" s="371"/>
      <c r="V509" s="372"/>
      <c r="W509" s="377"/>
      <c r="X509" s="371"/>
      <c r="Y509" s="372"/>
      <c r="Z509" s="373"/>
      <c r="AA509" s="91"/>
    </row>
    <row r="510" spans="2:28" ht="28.35" customHeight="1" thickBot="1" x14ac:dyDescent="0.3">
      <c r="B510" s="365" t="s">
        <v>340</v>
      </c>
      <c r="C510" s="366"/>
      <c r="D510" s="366"/>
      <c r="E510" s="366"/>
      <c r="F510" s="366"/>
      <c r="G510" s="366"/>
      <c r="H510" s="367"/>
      <c r="I510" s="368">
        <f>+I508-I509</f>
        <v>0</v>
      </c>
      <c r="J510" s="369"/>
      <c r="K510" s="370"/>
      <c r="L510" s="342">
        <f t="shared" ref="L510" si="29">L508-L509</f>
        <v>0</v>
      </c>
      <c r="M510" s="343"/>
      <c r="N510" s="363"/>
      <c r="O510" s="342">
        <f t="shared" ref="O510" si="30">O508-O509</f>
        <v>0</v>
      </c>
      <c r="P510" s="343"/>
      <c r="Q510" s="363"/>
      <c r="R510" s="342">
        <f t="shared" ref="R510" si="31">R508-R509</f>
        <v>0</v>
      </c>
      <c r="S510" s="343"/>
      <c r="T510" s="363"/>
      <c r="U510" s="342">
        <f t="shared" ref="U510" si="32">U508-U509</f>
        <v>0</v>
      </c>
      <c r="V510" s="343"/>
      <c r="W510" s="363"/>
      <c r="X510" s="342">
        <f t="shared" ref="X510" si="33">X508-X509</f>
        <v>0</v>
      </c>
      <c r="Y510" s="343"/>
      <c r="Z510" s="344"/>
      <c r="AA510" s="91"/>
    </row>
    <row r="511" spans="2:28" ht="42" customHeight="1" thickBot="1" x14ac:dyDescent="0.3">
      <c r="B511" s="4" t="s">
        <v>493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19"/>
      <c r="AA511" s="91"/>
    </row>
    <row r="512" spans="2:28" ht="23.25" customHeight="1" thickBot="1" x14ac:dyDescent="0.3">
      <c r="B512" s="378"/>
      <c r="C512" s="379"/>
      <c r="D512" s="379"/>
      <c r="E512" s="379"/>
      <c r="F512" s="379"/>
      <c r="G512" s="379"/>
      <c r="H512" s="380"/>
      <c r="I512" s="209">
        <f>+X492+1</f>
        <v>2030</v>
      </c>
      <c r="J512" s="209"/>
      <c r="K512" s="210"/>
      <c r="L512" s="209">
        <f>+I512+1</f>
        <v>2031</v>
      </c>
      <c r="M512" s="209"/>
      <c r="N512" s="210"/>
      <c r="O512" s="209">
        <f>+L512+1</f>
        <v>2032</v>
      </c>
      <c r="P512" s="209"/>
      <c r="Q512" s="210"/>
      <c r="R512" s="209">
        <f>+O512+1</f>
        <v>2033</v>
      </c>
      <c r="S512" s="209"/>
      <c r="T512" s="210"/>
      <c r="U512" s="208">
        <f>+R512+1</f>
        <v>2034</v>
      </c>
      <c r="V512" s="209"/>
      <c r="W512" s="210"/>
      <c r="X512" s="209">
        <f>+U512+1</f>
        <v>2035</v>
      </c>
      <c r="Y512" s="209"/>
      <c r="Z512" s="218"/>
      <c r="AA512" s="91"/>
      <c r="AB512" s="91"/>
    </row>
    <row r="513" spans="2:28" ht="28.35" customHeight="1" x14ac:dyDescent="0.25">
      <c r="B513" s="374" t="s">
        <v>231</v>
      </c>
      <c r="C513" s="375"/>
      <c r="D513" s="375"/>
      <c r="E513" s="375"/>
      <c r="F513" s="375"/>
      <c r="G513" s="375"/>
      <c r="H513" s="376"/>
      <c r="I513" s="371"/>
      <c r="J513" s="372"/>
      <c r="K513" s="377"/>
      <c r="L513" s="371"/>
      <c r="M513" s="372"/>
      <c r="N513" s="377"/>
      <c r="O513" s="371"/>
      <c r="P513" s="372"/>
      <c r="Q513" s="377"/>
      <c r="R513" s="371"/>
      <c r="S513" s="372"/>
      <c r="T513" s="377"/>
      <c r="U513" s="371"/>
      <c r="V513" s="372"/>
      <c r="W513" s="377"/>
      <c r="X513" s="371"/>
      <c r="Y513" s="372"/>
      <c r="Z513" s="373"/>
      <c r="AA513" s="91"/>
      <c r="AB513" s="91"/>
    </row>
    <row r="514" spans="2:28" ht="28.35" customHeight="1" x14ac:dyDescent="0.25">
      <c r="B514" s="345" t="s">
        <v>232</v>
      </c>
      <c r="C514" s="346"/>
      <c r="D514" s="346"/>
      <c r="E514" s="346"/>
      <c r="F514" s="346"/>
      <c r="G514" s="346"/>
      <c r="H514" s="347"/>
      <c r="I514" s="371"/>
      <c r="J514" s="372"/>
      <c r="K514" s="377"/>
      <c r="L514" s="371"/>
      <c r="M514" s="372"/>
      <c r="N514" s="377"/>
      <c r="O514" s="371"/>
      <c r="P514" s="372"/>
      <c r="Q514" s="377"/>
      <c r="R514" s="371"/>
      <c r="S514" s="372"/>
      <c r="T514" s="377"/>
      <c r="U514" s="371"/>
      <c r="V514" s="372"/>
      <c r="W514" s="377"/>
      <c r="X514" s="371"/>
      <c r="Y514" s="372"/>
      <c r="Z514" s="373"/>
      <c r="AA514" s="91"/>
      <c r="AB514" s="91"/>
    </row>
    <row r="515" spans="2:28" ht="28.35" customHeight="1" x14ac:dyDescent="0.25">
      <c r="B515" s="345" t="s">
        <v>233</v>
      </c>
      <c r="C515" s="346"/>
      <c r="D515" s="346"/>
      <c r="E515" s="346"/>
      <c r="F515" s="346"/>
      <c r="G515" s="346"/>
      <c r="H515" s="347"/>
      <c r="I515" s="371"/>
      <c r="J515" s="372"/>
      <c r="K515" s="377"/>
      <c r="L515" s="371"/>
      <c r="M515" s="372"/>
      <c r="N515" s="377"/>
      <c r="O515" s="371"/>
      <c r="P515" s="372"/>
      <c r="Q515" s="377"/>
      <c r="R515" s="371"/>
      <c r="S515" s="372"/>
      <c r="T515" s="377"/>
      <c r="U515" s="371"/>
      <c r="V515" s="372"/>
      <c r="W515" s="377"/>
      <c r="X515" s="371"/>
      <c r="Y515" s="372"/>
      <c r="Z515" s="373"/>
      <c r="AA515" s="91"/>
      <c r="AB515" s="91"/>
    </row>
    <row r="516" spans="2:28" ht="28.35" customHeight="1" x14ac:dyDescent="0.25">
      <c r="B516" s="679" t="s">
        <v>234</v>
      </c>
      <c r="C516" s="680"/>
      <c r="D516" s="680"/>
      <c r="E516" s="680"/>
      <c r="F516" s="680"/>
      <c r="G516" s="680"/>
      <c r="H516" s="681"/>
      <c r="I516" s="371"/>
      <c r="J516" s="372"/>
      <c r="K516" s="377"/>
      <c r="L516" s="371"/>
      <c r="M516" s="372"/>
      <c r="N516" s="377"/>
      <c r="O516" s="371"/>
      <c r="P516" s="372"/>
      <c r="Q516" s="377"/>
      <c r="R516" s="371"/>
      <c r="S516" s="372"/>
      <c r="T516" s="377"/>
      <c r="U516" s="371"/>
      <c r="V516" s="372"/>
      <c r="W516" s="377"/>
      <c r="X516" s="371"/>
      <c r="Y516" s="372"/>
      <c r="Z516" s="373"/>
      <c r="AA516" s="91"/>
      <c r="AB516" s="91"/>
    </row>
    <row r="517" spans="2:28" ht="28.35" customHeight="1" x14ac:dyDescent="0.25">
      <c r="B517" s="360" t="s">
        <v>235</v>
      </c>
      <c r="C517" s="361"/>
      <c r="D517" s="361"/>
      <c r="E517" s="361"/>
      <c r="F517" s="361"/>
      <c r="G517" s="361"/>
      <c r="H517" s="362"/>
      <c r="I517" s="757">
        <f>+I513+I514+I515+I516</f>
        <v>0</v>
      </c>
      <c r="J517" s="758"/>
      <c r="K517" s="759"/>
      <c r="L517" s="757">
        <f t="shared" ref="L517" si="34">+L513+L514+L515+L516</f>
        <v>0</v>
      </c>
      <c r="M517" s="758"/>
      <c r="N517" s="759"/>
      <c r="O517" s="757">
        <f t="shared" ref="O517" si="35">+O513+O514+O515+O516</f>
        <v>0</v>
      </c>
      <c r="P517" s="758"/>
      <c r="Q517" s="759"/>
      <c r="R517" s="757">
        <f t="shared" ref="R517" si="36">+R513+R514+R515+R516</f>
        <v>0</v>
      </c>
      <c r="S517" s="758"/>
      <c r="T517" s="759"/>
      <c r="U517" s="757">
        <f t="shared" ref="U517" si="37">+U513+U514+U515+U516</f>
        <v>0</v>
      </c>
      <c r="V517" s="758"/>
      <c r="W517" s="759"/>
      <c r="X517" s="757">
        <f t="shared" ref="X517" si="38">+X513+X514+X515+X516</f>
        <v>0</v>
      </c>
      <c r="Y517" s="758"/>
      <c r="Z517" s="759"/>
      <c r="AA517" s="91"/>
      <c r="AB517" s="91"/>
    </row>
    <row r="518" spans="2:28" ht="28.35" customHeight="1" x14ac:dyDescent="0.25">
      <c r="B518" s="345" t="s">
        <v>236</v>
      </c>
      <c r="C518" s="346"/>
      <c r="D518" s="346"/>
      <c r="E518" s="346"/>
      <c r="F518" s="346"/>
      <c r="G518" s="346"/>
      <c r="H518" s="347"/>
      <c r="I518" s="348"/>
      <c r="J518" s="349"/>
      <c r="K518" s="350"/>
      <c r="L518" s="348"/>
      <c r="M518" s="349"/>
      <c r="N518" s="350"/>
      <c r="O518" s="348"/>
      <c r="P518" s="349"/>
      <c r="Q518" s="350"/>
      <c r="R518" s="348"/>
      <c r="S518" s="349"/>
      <c r="T518" s="350"/>
      <c r="U518" s="348"/>
      <c r="V518" s="349"/>
      <c r="W518" s="350"/>
      <c r="X518" s="348"/>
      <c r="Y518" s="349"/>
      <c r="Z518" s="364"/>
      <c r="AA518" s="91"/>
      <c r="AB518" s="91"/>
    </row>
    <row r="519" spans="2:28" ht="28.35" customHeight="1" x14ac:dyDescent="0.25">
      <c r="B519" s="345" t="s">
        <v>237</v>
      </c>
      <c r="C519" s="346"/>
      <c r="D519" s="346"/>
      <c r="E519" s="346"/>
      <c r="F519" s="346"/>
      <c r="G519" s="346"/>
      <c r="H519" s="347"/>
      <c r="I519" s="348"/>
      <c r="J519" s="349"/>
      <c r="K519" s="350"/>
      <c r="L519" s="348"/>
      <c r="M519" s="349"/>
      <c r="N519" s="350"/>
      <c r="O519" s="348"/>
      <c r="P519" s="349"/>
      <c r="Q519" s="350"/>
      <c r="R519" s="348"/>
      <c r="S519" s="349"/>
      <c r="T519" s="350"/>
      <c r="U519" s="348"/>
      <c r="V519" s="349"/>
      <c r="W519" s="350"/>
      <c r="X519" s="348"/>
      <c r="Y519" s="349"/>
      <c r="Z519" s="364"/>
      <c r="AA519" s="91"/>
      <c r="AB519" s="91"/>
    </row>
    <row r="520" spans="2:28" ht="28.35" customHeight="1" x14ac:dyDescent="0.25">
      <c r="B520" s="345" t="s">
        <v>238</v>
      </c>
      <c r="C520" s="346"/>
      <c r="D520" s="346"/>
      <c r="E520" s="346"/>
      <c r="F520" s="346"/>
      <c r="G520" s="346"/>
      <c r="H520" s="347"/>
      <c r="I520" s="348"/>
      <c r="J520" s="349"/>
      <c r="K520" s="350"/>
      <c r="L520" s="348"/>
      <c r="M520" s="349"/>
      <c r="N520" s="350"/>
      <c r="O520" s="348"/>
      <c r="P520" s="349"/>
      <c r="Q520" s="350"/>
      <c r="R520" s="348"/>
      <c r="S520" s="349"/>
      <c r="T520" s="350"/>
      <c r="U520" s="348"/>
      <c r="V520" s="349"/>
      <c r="W520" s="350"/>
      <c r="X520" s="348"/>
      <c r="Y520" s="349"/>
      <c r="Z520" s="364"/>
      <c r="AA520" s="91"/>
      <c r="AB520" s="91"/>
    </row>
    <row r="521" spans="2:28" ht="28.35" customHeight="1" x14ac:dyDescent="0.25">
      <c r="B521" s="345" t="s">
        <v>36</v>
      </c>
      <c r="C521" s="346"/>
      <c r="D521" s="346"/>
      <c r="E521" s="346"/>
      <c r="F521" s="346"/>
      <c r="G521" s="346"/>
      <c r="H521" s="347"/>
      <c r="I521" s="348"/>
      <c r="J521" s="349"/>
      <c r="K521" s="350"/>
      <c r="L521" s="348"/>
      <c r="M521" s="349"/>
      <c r="N521" s="350"/>
      <c r="O521" s="348"/>
      <c r="P521" s="349"/>
      <c r="Q521" s="350"/>
      <c r="R521" s="348"/>
      <c r="S521" s="349"/>
      <c r="T521" s="350"/>
      <c r="U521" s="348"/>
      <c r="V521" s="349"/>
      <c r="W521" s="350"/>
      <c r="X521" s="348"/>
      <c r="Y521" s="349"/>
      <c r="Z521" s="364"/>
      <c r="AA521" s="91"/>
      <c r="AB521" s="91"/>
    </row>
    <row r="522" spans="2:28" ht="28.35" customHeight="1" x14ac:dyDescent="0.25">
      <c r="B522" s="756" t="s">
        <v>338</v>
      </c>
      <c r="C522" s="274"/>
      <c r="D522" s="274"/>
      <c r="E522" s="274"/>
      <c r="F522" s="274"/>
      <c r="G522" s="274"/>
      <c r="H522" s="275"/>
      <c r="I522" s="757">
        <f>+I517-I518-I519-I520-I521</f>
        <v>0</v>
      </c>
      <c r="J522" s="758"/>
      <c r="K522" s="759"/>
      <c r="L522" s="760">
        <f t="shared" ref="L522" si="39">L517-L518-L519-L520-L521</f>
        <v>0</v>
      </c>
      <c r="M522" s="761"/>
      <c r="N522" s="762"/>
      <c r="O522" s="760">
        <f t="shared" ref="O522" si="40">O517-O518-O519-O520-O521</f>
        <v>0</v>
      </c>
      <c r="P522" s="761"/>
      <c r="Q522" s="762"/>
      <c r="R522" s="760">
        <f t="shared" ref="R522" si="41">R517-R518-R519-R520-R521</f>
        <v>0</v>
      </c>
      <c r="S522" s="761"/>
      <c r="T522" s="762"/>
      <c r="U522" s="760">
        <f t="shared" ref="U522" si="42">U517-U518-U519-U520-U521</f>
        <v>0</v>
      </c>
      <c r="V522" s="761"/>
      <c r="W522" s="762"/>
      <c r="X522" s="760">
        <f t="shared" ref="X522" si="43">X517-X518-X519-X520-X521</f>
        <v>0</v>
      </c>
      <c r="Y522" s="761"/>
      <c r="Z522" s="763"/>
      <c r="AA522" s="91"/>
      <c r="AB522" s="91"/>
    </row>
    <row r="523" spans="2:28" ht="28.35" customHeight="1" x14ac:dyDescent="0.25">
      <c r="B523" s="345" t="s">
        <v>37</v>
      </c>
      <c r="C523" s="346"/>
      <c r="D523" s="346"/>
      <c r="E523" s="346"/>
      <c r="F523" s="346"/>
      <c r="G523" s="346"/>
      <c r="H523" s="347"/>
      <c r="I523" s="348"/>
      <c r="J523" s="349"/>
      <c r="K523" s="350"/>
      <c r="L523" s="348"/>
      <c r="M523" s="349"/>
      <c r="N523" s="350"/>
      <c r="O523" s="348"/>
      <c r="P523" s="349"/>
      <c r="Q523" s="350"/>
      <c r="R523" s="348"/>
      <c r="S523" s="349"/>
      <c r="T523" s="350"/>
      <c r="U523" s="348"/>
      <c r="V523" s="349"/>
      <c r="W523" s="350"/>
      <c r="X523" s="348"/>
      <c r="Y523" s="349"/>
      <c r="Z523" s="364"/>
      <c r="AA523" s="91"/>
      <c r="AB523" s="91"/>
    </row>
    <row r="524" spans="2:28" ht="28.35" customHeight="1" x14ac:dyDescent="0.25">
      <c r="B524" s="345" t="s">
        <v>38</v>
      </c>
      <c r="C524" s="346"/>
      <c r="D524" s="346"/>
      <c r="E524" s="346"/>
      <c r="F524" s="346"/>
      <c r="G524" s="346"/>
      <c r="H524" s="347"/>
      <c r="I524" s="348"/>
      <c r="J524" s="349"/>
      <c r="K524" s="350"/>
      <c r="L524" s="348"/>
      <c r="M524" s="349"/>
      <c r="N524" s="350"/>
      <c r="O524" s="348"/>
      <c r="P524" s="349"/>
      <c r="Q524" s="350"/>
      <c r="R524" s="348"/>
      <c r="S524" s="349"/>
      <c r="T524" s="350"/>
      <c r="U524" s="348"/>
      <c r="V524" s="349"/>
      <c r="W524" s="350"/>
      <c r="X524" s="348"/>
      <c r="Y524" s="349"/>
      <c r="Z524" s="364"/>
      <c r="AA524" s="91"/>
      <c r="AB524" s="91"/>
    </row>
    <row r="525" spans="2:28" ht="28.35" customHeight="1" x14ac:dyDescent="0.25">
      <c r="B525" s="764" t="s">
        <v>341</v>
      </c>
      <c r="C525" s="765"/>
      <c r="D525" s="765"/>
      <c r="E525" s="765"/>
      <c r="F525" s="765"/>
      <c r="G525" s="765"/>
      <c r="H525" s="766"/>
      <c r="I525" s="757">
        <f>+I522+I523-I524</f>
        <v>0</v>
      </c>
      <c r="J525" s="758"/>
      <c r="K525" s="759"/>
      <c r="L525" s="760">
        <f t="shared" ref="L525" si="44">L522+L523-L524</f>
        <v>0</v>
      </c>
      <c r="M525" s="761"/>
      <c r="N525" s="762"/>
      <c r="O525" s="760">
        <f t="shared" ref="O525" si="45">O522+O523-O524</f>
        <v>0</v>
      </c>
      <c r="P525" s="761"/>
      <c r="Q525" s="762"/>
      <c r="R525" s="760">
        <f t="shared" ref="R525" si="46">R522+R523-R524</f>
        <v>0</v>
      </c>
      <c r="S525" s="761"/>
      <c r="T525" s="762"/>
      <c r="U525" s="760">
        <f t="shared" ref="U525" si="47">U522+U523-U524</f>
        <v>0</v>
      </c>
      <c r="V525" s="761"/>
      <c r="W525" s="762"/>
      <c r="X525" s="760">
        <f t="shared" ref="X525" si="48">X522+X523-X524</f>
        <v>0</v>
      </c>
      <c r="Y525" s="761"/>
      <c r="Z525" s="763"/>
      <c r="AA525" s="91"/>
      <c r="AB525" s="91"/>
    </row>
    <row r="526" spans="2:28" ht="28.35" customHeight="1" x14ac:dyDescent="0.25">
      <c r="B526" s="345" t="s">
        <v>240</v>
      </c>
      <c r="C526" s="346"/>
      <c r="D526" s="346"/>
      <c r="E526" s="346"/>
      <c r="F526" s="346"/>
      <c r="G526" s="346"/>
      <c r="H526" s="347"/>
      <c r="I526" s="348"/>
      <c r="J526" s="349"/>
      <c r="K526" s="350"/>
      <c r="L526" s="348"/>
      <c r="M526" s="349"/>
      <c r="N526" s="350"/>
      <c r="O526" s="348"/>
      <c r="P526" s="349"/>
      <c r="Q526" s="350"/>
      <c r="R526" s="348"/>
      <c r="S526" s="349"/>
      <c r="T526" s="350"/>
      <c r="U526" s="348"/>
      <c r="V526" s="349"/>
      <c r="W526" s="350"/>
      <c r="X526" s="348"/>
      <c r="Y526" s="349"/>
      <c r="Z526" s="364"/>
      <c r="AA526" s="91"/>
      <c r="AB526" s="91"/>
    </row>
    <row r="527" spans="2:28" ht="28.35" customHeight="1" x14ac:dyDescent="0.25">
      <c r="B527" s="345" t="s">
        <v>146</v>
      </c>
      <c r="C527" s="346"/>
      <c r="D527" s="346"/>
      <c r="E527" s="346"/>
      <c r="F527" s="346"/>
      <c r="G527" s="346"/>
      <c r="H527" s="347"/>
      <c r="I527" s="348"/>
      <c r="J527" s="349"/>
      <c r="K527" s="350"/>
      <c r="L527" s="348"/>
      <c r="M527" s="349"/>
      <c r="N527" s="350"/>
      <c r="O527" s="348"/>
      <c r="P527" s="349"/>
      <c r="Q527" s="350"/>
      <c r="R527" s="348"/>
      <c r="S527" s="349"/>
      <c r="T527" s="350"/>
      <c r="U527" s="348"/>
      <c r="V527" s="349"/>
      <c r="W527" s="350"/>
      <c r="X527" s="348"/>
      <c r="Y527" s="349"/>
      <c r="Z527" s="364"/>
      <c r="AA527" s="91"/>
      <c r="AB527" s="91"/>
    </row>
    <row r="528" spans="2:28" ht="28.35" customHeight="1" x14ac:dyDescent="0.25">
      <c r="B528" s="360" t="s">
        <v>339</v>
      </c>
      <c r="C528" s="361"/>
      <c r="D528" s="361"/>
      <c r="E528" s="361"/>
      <c r="F528" s="361"/>
      <c r="G528" s="361"/>
      <c r="H528" s="362"/>
      <c r="I528" s="757">
        <f>+I525+I526-I527</f>
        <v>0</v>
      </c>
      <c r="J528" s="758"/>
      <c r="K528" s="759"/>
      <c r="L528" s="760">
        <f t="shared" ref="L528" si="49">L525+L526-L527</f>
        <v>0</v>
      </c>
      <c r="M528" s="761"/>
      <c r="N528" s="762"/>
      <c r="O528" s="760">
        <f t="shared" ref="O528" si="50">O525+O526-O527</f>
        <v>0</v>
      </c>
      <c r="P528" s="761"/>
      <c r="Q528" s="762"/>
      <c r="R528" s="760">
        <f t="shared" ref="R528" si="51">R525+R526-R527</f>
        <v>0</v>
      </c>
      <c r="S528" s="761"/>
      <c r="T528" s="762"/>
      <c r="U528" s="760">
        <f t="shared" ref="U528" si="52">U525+U526-U527</f>
        <v>0</v>
      </c>
      <c r="V528" s="761"/>
      <c r="W528" s="762"/>
      <c r="X528" s="760">
        <f t="shared" ref="X528" si="53">X525+X526-X527</f>
        <v>0</v>
      </c>
      <c r="Y528" s="761"/>
      <c r="Z528" s="763"/>
      <c r="AA528" s="91"/>
      <c r="AB528" s="91"/>
    </row>
    <row r="529" spans="1:28" ht="28.35" customHeight="1" x14ac:dyDescent="0.25">
      <c r="B529" s="345" t="s">
        <v>39</v>
      </c>
      <c r="C529" s="346"/>
      <c r="D529" s="346"/>
      <c r="E529" s="346"/>
      <c r="F529" s="346"/>
      <c r="G529" s="346"/>
      <c r="H529" s="347"/>
      <c r="I529" s="348"/>
      <c r="J529" s="349"/>
      <c r="K529" s="350"/>
      <c r="L529" s="348"/>
      <c r="M529" s="349"/>
      <c r="N529" s="350"/>
      <c r="O529" s="348"/>
      <c r="P529" s="349"/>
      <c r="Q529" s="350"/>
      <c r="R529" s="348"/>
      <c r="S529" s="349"/>
      <c r="T529" s="350"/>
      <c r="U529" s="348"/>
      <c r="V529" s="349"/>
      <c r="W529" s="350"/>
      <c r="X529" s="348"/>
      <c r="Y529" s="349"/>
      <c r="Z529" s="364"/>
      <c r="AA529" s="91"/>
      <c r="AB529" s="91"/>
    </row>
    <row r="530" spans="1:28" ht="28.15" customHeight="1" thickBot="1" x14ac:dyDescent="0.3">
      <c r="B530" s="365" t="s">
        <v>340</v>
      </c>
      <c r="C530" s="366"/>
      <c r="D530" s="366"/>
      <c r="E530" s="366"/>
      <c r="F530" s="366"/>
      <c r="G530" s="366"/>
      <c r="H530" s="367"/>
      <c r="I530" s="368">
        <f>+I528-I529</f>
        <v>0</v>
      </c>
      <c r="J530" s="369"/>
      <c r="K530" s="370"/>
      <c r="L530" s="342">
        <f t="shared" ref="L530" si="54">L528-L529</f>
        <v>0</v>
      </c>
      <c r="M530" s="343"/>
      <c r="N530" s="363"/>
      <c r="O530" s="342">
        <f t="shared" ref="O530" si="55">O528-O529</f>
        <v>0</v>
      </c>
      <c r="P530" s="343"/>
      <c r="Q530" s="363"/>
      <c r="R530" s="342">
        <f t="shared" ref="R530" si="56">R528-R529</f>
        <v>0</v>
      </c>
      <c r="S530" s="343"/>
      <c r="T530" s="363"/>
      <c r="U530" s="342">
        <f t="shared" ref="U530" si="57">U528-U529</f>
        <v>0</v>
      </c>
      <c r="V530" s="343"/>
      <c r="W530" s="363"/>
      <c r="X530" s="342">
        <f t="shared" ref="X530" si="58">X528-X529</f>
        <v>0</v>
      </c>
      <c r="Y530" s="343"/>
      <c r="Z530" s="344"/>
      <c r="AA530" s="91"/>
      <c r="AB530" s="91"/>
    </row>
    <row r="531" spans="1:28" s="123" customFormat="1" ht="42" customHeight="1" thickBot="1" x14ac:dyDescent="0.3">
      <c r="A531" s="4" t="s">
        <v>300</v>
      </c>
      <c r="B531" s="123" t="s">
        <v>493</v>
      </c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</row>
    <row r="532" spans="1:28" ht="28.35" customHeight="1" thickBot="1" x14ac:dyDescent="0.3">
      <c r="B532" s="378"/>
      <c r="C532" s="379"/>
      <c r="D532" s="379"/>
      <c r="E532" s="379"/>
      <c r="F532" s="379"/>
      <c r="G532" s="379"/>
      <c r="H532" s="380"/>
      <c r="I532" s="209">
        <f>+X512+1</f>
        <v>2036</v>
      </c>
      <c r="J532" s="209"/>
      <c r="K532" s="210"/>
      <c r="L532" s="209">
        <f>+I532+1</f>
        <v>2037</v>
      </c>
      <c r="M532" s="209"/>
      <c r="N532" s="210"/>
      <c r="O532" s="209">
        <f>+L532+1</f>
        <v>2038</v>
      </c>
      <c r="P532" s="209"/>
      <c r="Q532" s="210"/>
      <c r="R532" s="209">
        <f>+O532+1</f>
        <v>2039</v>
      </c>
      <c r="S532" s="209"/>
      <c r="T532" s="210"/>
      <c r="U532" s="208">
        <f>+R532+1</f>
        <v>2040</v>
      </c>
      <c r="V532" s="209"/>
      <c r="W532" s="210"/>
      <c r="X532" s="209">
        <f>+U532+1</f>
        <v>2041</v>
      </c>
      <c r="Y532" s="209"/>
      <c r="Z532" s="218"/>
      <c r="AA532" s="91"/>
      <c r="AB532" s="91"/>
    </row>
    <row r="533" spans="1:28" ht="28.35" customHeight="1" x14ac:dyDescent="0.25">
      <c r="B533" s="374" t="s">
        <v>231</v>
      </c>
      <c r="C533" s="375"/>
      <c r="D533" s="375"/>
      <c r="E533" s="375"/>
      <c r="F533" s="375"/>
      <c r="G533" s="375"/>
      <c r="H533" s="376"/>
      <c r="I533" s="371"/>
      <c r="J533" s="372"/>
      <c r="K533" s="377"/>
      <c r="L533" s="371"/>
      <c r="M533" s="372"/>
      <c r="N533" s="377"/>
      <c r="O533" s="371"/>
      <c r="P533" s="372"/>
      <c r="Q533" s="377"/>
      <c r="R533" s="371"/>
      <c r="S533" s="372"/>
      <c r="T533" s="377"/>
      <c r="U533" s="371"/>
      <c r="V533" s="372"/>
      <c r="W533" s="377"/>
      <c r="X533" s="371"/>
      <c r="Y533" s="372"/>
      <c r="Z533" s="373"/>
      <c r="AA533" s="91"/>
      <c r="AB533" s="91"/>
    </row>
    <row r="534" spans="1:28" ht="28.35" customHeight="1" x14ac:dyDescent="0.25">
      <c r="B534" s="345" t="s">
        <v>232</v>
      </c>
      <c r="C534" s="346"/>
      <c r="D534" s="346"/>
      <c r="E534" s="346"/>
      <c r="F534" s="346"/>
      <c r="G534" s="346"/>
      <c r="H534" s="347"/>
      <c r="I534" s="371"/>
      <c r="J534" s="372"/>
      <c r="K534" s="377"/>
      <c r="L534" s="371"/>
      <c r="M534" s="372"/>
      <c r="N534" s="377"/>
      <c r="O534" s="371"/>
      <c r="P534" s="372"/>
      <c r="Q534" s="377"/>
      <c r="R534" s="371"/>
      <c r="S534" s="372"/>
      <c r="T534" s="377"/>
      <c r="U534" s="371"/>
      <c r="V534" s="372"/>
      <c r="W534" s="377"/>
      <c r="X534" s="371"/>
      <c r="Y534" s="372"/>
      <c r="Z534" s="373"/>
      <c r="AA534" s="91"/>
    </row>
    <row r="535" spans="1:28" ht="28.35" customHeight="1" x14ac:dyDescent="0.25">
      <c r="B535" s="345" t="s">
        <v>233</v>
      </c>
      <c r="C535" s="346"/>
      <c r="D535" s="346"/>
      <c r="E535" s="346"/>
      <c r="F535" s="346"/>
      <c r="G535" s="346"/>
      <c r="H535" s="347"/>
      <c r="I535" s="371"/>
      <c r="J535" s="372"/>
      <c r="K535" s="377"/>
      <c r="L535" s="371"/>
      <c r="M535" s="372"/>
      <c r="N535" s="377"/>
      <c r="O535" s="371"/>
      <c r="P535" s="372"/>
      <c r="Q535" s="377"/>
      <c r="R535" s="371"/>
      <c r="S535" s="372"/>
      <c r="T535" s="377"/>
      <c r="U535" s="371"/>
      <c r="V535" s="372"/>
      <c r="W535" s="377"/>
      <c r="X535" s="371"/>
      <c r="Y535" s="372"/>
      <c r="Z535" s="373"/>
      <c r="AA535" s="91"/>
    </row>
    <row r="536" spans="1:28" ht="28.35" customHeight="1" x14ac:dyDescent="0.25">
      <c r="B536" s="679" t="s">
        <v>234</v>
      </c>
      <c r="C536" s="680"/>
      <c r="D536" s="680"/>
      <c r="E536" s="680"/>
      <c r="F536" s="680"/>
      <c r="G536" s="680"/>
      <c r="H536" s="681"/>
      <c r="I536" s="371"/>
      <c r="J536" s="372"/>
      <c r="K536" s="377"/>
      <c r="L536" s="371"/>
      <c r="M536" s="372"/>
      <c r="N536" s="377"/>
      <c r="O536" s="371"/>
      <c r="P536" s="372"/>
      <c r="Q536" s="377"/>
      <c r="R536" s="371"/>
      <c r="S536" s="372"/>
      <c r="T536" s="377"/>
      <c r="U536" s="371"/>
      <c r="V536" s="372"/>
      <c r="W536" s="377"/>
      <c r="X536" s="371"/>
      <c r="Y536" s="372"/>
      <c r="Z536" s="373"/>
      <c r="AA536" s="91"/>
    </row>
    <row r="537" spans="1:28" ht="28.35" customHeight="1" x14ac:dyDescent="0.25">
      <c r="B537" s="360" t="s">
        <v>235</v>
      </c>
      <c r="C537" s="361"/>
      <c r="D537" s="361"/>
      <c r="E537" s="361"/>
      <c r="F537" s="361"/>
      <c r="G537" s="361"/>
      <c r="H537" s="362"/>
      <c r="I537" s="757">
        <f>+I533+I534+I535+I536</f>
        <v>0</v>
      </c>
      <c r="J537" s="758"/>
      <c r="K537" s="759"/>
      <c r="L537" s="757">
        <f t="shared" ref="L537" si="59">+L533+L534+L535+L536</f>
        <v>0</v>
      </c>
      <c r="M537" s="758"/>
      <c r="N537" s="759"/>
      <c r="O537" s="757">
        <f t="shared" ref="O537" si="60">+O533+O534+O535+O536</f>
        <v>0</v>
      </c>
      <c r="P537" s="758"/>
      <c r="Q537" s="759"/>
      <c r="R537" s="757">
        <f t="shared" ref="R537" si="61">+R533+R534+R535+R536</f>
        <v>0</v>
      </c>
      <c r="S537" s="758"/>
      <c r="T537" s="759"/>
      <c r="U537" s="757">
        <f t="shared" ref="U537" si="62">+U533+U534+U535+U536</f>
        <v>0</v>
      </c>
      <c r="V537" s="758"/>
      <c r="W537" s="759"/>
      <c r="X537" s="757">
        <f t="shared" ref="X537" si="63">+X533+X534+X535+X536</f>
        <v>0</v>
      </c>
      <c r="Y537" s="758"/>
      <c r="Z537" s="759"/>
      <c r="AA537" s="91"/>
    </row>
    <row r="538" spans="1:28" ht="28.35" customHeight="1" x14ac:dyDescent="0.25">
      <c r="B538" s="345" t="s">
        <v>236</v>
      </c>
      <c r="C538" s="346"/>
      <c r="D538" s="346"/>
      <c r="E538" s="346"/>
      <c r="F538" s="346"/>
      <c r="G538" s="346"/>
      <c r="H538" s="347"/>
      <c r="I538" s="348"/>
      <c r="J538" s="349"/>
      <c r="K538" s="350"/>
      <c r="L538" s="348"/>
      <c r="M538" s="349"/>
      <c r="N538" s="350"/>
      <c r="O538" s="348"/>
      <c r="P538" s="349"/>
      <c r="Q538" s="350"/>
      <c r="R538" s="348"/>
      <c r="S538" s="349"/>
      <c r="T538" s="350"/>
      <c r="U538" s="348"/>
      <c r="V538" s="349"/>
      <c r="W538" s="350"/>
      <c r="X538" s="348"/>
      <c r="Y538" s="349"/>
      <c r="Z538" s="364"/>
      <c r="AA538" s="91"/>
    </row>
    <row r="539" spans="1:28" ht="28.35" customHeight="1" x14ac:dyDescent="0.25">
      <c r="B539" s="345" t="s">
        <v>237</v>
      </c>
      <c r="C539" s="346"/>
      <c r="D539" s="346"/>
      <c r="E539" s="346"/>
      <c r="F539" s="346"/>
      <c r="G539" s="346"/>
      <c r="H539" s="347"/>
      <c r="I539" s="348"/>
      <c r="J539" s="349"/>
      <c r="K539" s="350"/>
      <c r="L539" s="348"/>
      <c r="M539" s="349"/>
      <c r="N539" s="350"/>
      <c r="O539" s="348"/>
      <c r="P539" s="349"/>
      <c r="Q539" s="350"/>
      <c r="R539" s="348"/>
      <c r="S539" s="349"/>
      <c r="T539" s="350"/>
      <c r="U539" s="348"/>
      <c r="V539" s="349"/>
      <c r="W539" s="350"/>
      <c r="X539" s="348"/>
      <c r="Y539" s="349"/>
      <c r="Z539" s="364"/>
      <c r="AA539" s="91"/>
    </row>
    <row r="540" spans="1:28" ht="28.35" customHeight="1" x14ac:dyDescent="0.25">
      <c r="B540" s="345" t="s">
        <v>238</v>
      </c>
      <c r="C540" s="346"/>
      <c r="D540" s="346"/>
      <c r="E540" s="346"/>
      <c r="F540" s="346"/>
      <c r="G540" s="346"/>
      <c r="H540" s="347"/>
      <c r="I540" s="348"/>
      <c r="J540" s="349"/>
      <c r="K540" s="350"/>
      <c r="L540" s="348"/>
      <c r="M540" s="349"/>
      <c r="N540" s="350"/>
      <c r="O540" s="348"/>
      <c r="P540" s="349"/>
      <c r="Q540" s="350"/>
      <c r="R540" s="348"/>
      <c r="S540" s="349"/>
      <c r="T540" s="350"/>
      <c r="U540" s="348"/>
      <c r="V540" s="349"/>
      <c r="W540" s="350"/>
      <c r="X540" s="348"/>
      <c r="Y540" s="349"/>
      <c r="Z540" s="364"/>
      <c r="AA540" s="91"/>
    </row>
    <row r="541" spans="1:28" ht="28.35" customHeight="1" x14ac:dyDescent="0.25">
      <c r="B541" s="345" t="s">
        <v>36</v>
      </c>
      <c r="C541" s="346"/>
      <c r="D541" s="346"/>
      <c r="E541" s="346"/>
      <c r="F541" s="346"/>
      <c r="G541" s="346"/>
      <c r="H541" s="347"/>
      <c r="I541" s="348"/>
      <c r="J541" s="349"/>
      <c r="K541" s="350"/>
      <c r="L541" s="348"/>
      <c r="M541" s="349"/>
      <c r="N541" s="350"/>
      <c r="O541" s="348"/>
      <c r="P541" s="349"/>
      <c r="Q541" s="350"/>
      <c r="R541" s="348"/>
      <c r="S541" s="349"/>
      <c r="T541" s="350"/>
      <c r="U541" s="348"/>
      <c r="V541" s="349"/>
      <c r="W541" s="350"/>
      <c r="X541" s="348"/>
      <c r="Y541" s="349"/>
      <c r="Z541" s="364"/>
      <c r="AA541" s="91"/>
    </row>
    <row r="542" spans="1:28" ht="28.35" customHeight="1" x14ac:dyDescent="0.25">
      <c r="B542" s="756" t="s">
        <v>338</v>
      </c>
      <c r="C542" s="274"/>
      <c r="D542" s="274"/>
      <c r="E542" s="274"/>
      <c r="F542" s="274"/>
      <c r="G542" s="274"/>
      <c r="H542" s="275"/>
      <c r="I542" s="757">
        <f>+I537-I538-I539-I540-I541</f>
        <v>0</v>
      </c>
      <c r="J542" s="758"/>
      <c r="K542" s="759"/>
      <c r="L542" s="760">
        <f t="shared" ref="L542" si="64">L537-L538-L539-L540-L541</f>
        <v>0</v>
      </c>
      <c r="M542" s="761"/>
      <c r="N542" s="762"/>
      <c r="O542" s="760">
        <f t="shared" ref="O542" si="65">O537-O538-O539-O540-O541</f>
        <v>0</v>
      </c>
      <c r="P542" s="761"/>
      <c r="Q542" s="762"/>
      <c r="R542" s="760">
        <f t="shared" ref="R542" si="66">R537-R538-R539-R540-R541</f>
        <v>0</v>
      </c>
      <c r="S542" s="761"/>
      <c r="T542" s="762"/>
      <c r="U542" s="760">
        <f t="shared" ref="U542" si="67">U537-U538-U539-U540-U541</f>
        <v>0</v>
      </c>
      <c r="V542" s="761"/>
      <c r="W542" s="762"/>
      <c r="X542" s="760">
        <f t="shared" ref="X542" si="68">X537-X538-X539-X540-X541</f>
        <v>0</v>
      </c>
      <c r="Y542" s="761"/>
      <c r="Z542" s="763"/>
      <c r="AA542" s="91"/>
    </row>
    <row r="543" spans="1:28" ht="28.35" customHeight="1" x14ac:dyDescent="0.25">
      <c r="B543" s="345" t="s">
        <v>37</v>
      </c>
      <c r="C543" s="346"/>
      <c r="D543" s="346"/>
      <c r="E543" s="346"/>
      <c r="F543" s="346"/>
      <c r="G543" s="346"/>
      <c r="H543" s="347"/>
      <c r="I543" s="348"/>
      <c r="J543" s="349"/>
      <c r="K543" s="350"/>
      <c r="L543" s="348"/>
      <c r="M543" s="349"/>
      <c r="N543" s="350"/>
      <c r="O543" s="348"/>
      <c r="P543" s="349"/>
      <c r="Q543" s="350"/>
      <c r="R543" s="348"/>
      <c r="S543" s="349"/>
      <c r="T543" s="350"/>
      <c r="U543" s="348"/>
      <c r="V543" s="349"/>
      <c r="W543" s="350"/>
      <c r="X543" s="348"/>
      <c r="Y543" s="349"/>
      <c r="Z543" s="364"/>
      <c r="AA543" s="91"/>
    </row>
    <row r="544" spans="1:28" ht="28.35" customHeight="1" x14ac:dyDescent="0.25">
      <c r="B544" s="345" t="s">
        <v>38</v>
      </c>
      <c r="C544" s="346"/>
      <c r="D544" s="346"/>
      <c r="E544" s="346"/>
      <c r="F544" s="346"/>
      <c r="G544" s="346"/>
      <c r="H544" s="347"/>
      <c r="I544" s="348"/>
      <c r="J544" s="349"/>
      <c r="K544" s="350"/>
      <c r="L544" s="348"/>
      <c r="M544" s="349"/>
      <c r="N544" s="350"/>
      <c r="O544" s="348"/>
      <c r="P544" s="349"/>
      <c r="Q544" s="350"/>
      <c r="R544" s="348"/>
      <c r="S544" s="349"/>
      <c r="T544" s="350"/>
      <c r="U544" s="348"/>
      <c r="V544" s="349"/>
      <c r="W544" s="350"/>
      <c r="X544" s="348"/>
      <c r="Y544" s="349"/>
      <c r="Z544" s="364"/>
      <c r="AA544" s="91"/>
    </row>
    <row r="545" spans="1:32" ht="28.35" customHeight="1" x14ac:dyDescent="0.25">
      <c r="B545" s="764" t="s">
        <v>341</v>
      </c>
      <c r="C545" s="765"/>
      <c r="D545" s="765"/>
      <c r="E545" s="765"/>
      <c r="F545" s="765"/>
      <c r="G545" s="765"/>
      <c r="H545" s="766"/>
      <c r="I545" s="757">
        <f>+I542+I543-I544</f>
        <v>0</v>
      </c>
      <c r="J545" s="758"/>
      <c r="K545" s="759"/>
      <c r="L545" s="760">
        <f t="shared" ref="L545" si="69">L542+L543-L544</f>
        <v>0</v>
      </c>
      <c r="M545" s="761"/>
      <c r="N545" s="762"/>
      <c r="O545" s="760">
        <f t="shared" ref="O545" si="70">O542+O543-O544</f>
        <v>0</v>
      </c>
      <c r="P545" s="761"/>
      <c r="Q545" s="762"/>
      <c r="R545" s="760">
        <f t="shared" ref="R545" si="71">R542+R543-R544</f>
        <v>0</v>
      </c>
      <c r="S545" s="761"/>
      <c r="T545" s="762"/>
      <c r="U545" s="760">
        <f t="shared" ref="U545" si="72">U542+U543-U544</f>
        <v>0</v>
      </c>
      <c r="V545" s="761"/>
      <c r="W545" s="762"/>
      <c r="X545" s="760">
        <f t="shared" ref="X545" si="73">X542+X543-X544</f>
        <v>0</v>
      </c>
      <c r="Y545" s="761"/>
      <c r="Z545" s="763"/>
      <c r="AA545" s="91"/>
      <c r="AB545" s="4"/>
      <c r="AC545" s="4"/>
      <c r="AD545" s="4"/>
      <c r="AE545" s="4"/>
      <c r="AF545" s="4"/>
    </row>
    <row r="546" spans="1:32" ht="28.35" customHeight="1" x14ac:dyDescent="0.25">
      <c r="B546" s="345" t="s">
        <v>240</v>
      </c>
      <c r="C546" s="346"/>
      <c r="D546" s="346"/>
      <c r="E546" s="346"/>
      <c r="F546" s="346"/>
      <c r="G546" s="346"/>
      <c r="H546" s="347"/>
      <c r="I546" s="348"/>
      <c r="J546" s="349"/>
      <c r="K546" s="350"/>
      <c r="L546" s="348"/>
      <c r="M546" s="349"/>
      <c r="N546" s="350"/>
      <c r="O546" s="348"/>
      <c r="P546" s="349"/>
      <c r="Q546" s="350"/>
      <c r="R546" s="348"/>
      <c r="S546" s="349"/>
      <c r="T546" s="350"/>
      <c r="U546" s="348"/>
      <c r="V546" s="349"/>
      <c r="W546" s="350"/>
      <c r="X546" s="348"/>
      <c r="Y546" s="349"/>
      <c r="Z546" s="364"/>
      <c r="AA546" s="91"/>
      <c r="AB546" s="4"/>
      <c r="AC546" s="4"/>
      <c r="AD546" s="4"/>
      <c r="AE546" s="4"/>
      <c r="AF546" s="4"/>
    </row>
    <row r="547" spans="1:32" ht="28.35" customHeight="1" x14ac:dyDescent="0.25">
      <c r="B547" s="345" t="s">
        <v>146</v>
      </c>
      <c r="C547" s="346"/>
      <c r="D547" s="346"/>
      <c r="E547" s="346"/>
      <c r="F547" s="346"/>
      <c r="G547" s="346"/>
      <c r="H547" s="347"/>
      <c r="I547" s="348"/>
      <c r="J547" s="349"/>
      <c r="K547" s="350"/>
      <c r="L547" s="348"/>
      <c r="M547" s="349"/>
      <c r="N547" s="350"/>
      <c r="O547" s="348"/>
      <c r="P547" s="349"/>
      <c r="Q547" s="350"/>
      <c r="R547" s="348"/>
      <c r="S547" s="349"/>
      <c r="T547" s="350"/>
      <c r="U547" s="348"/>
      <c r="V547" s="349"/>
      <c r="W547" s="350"/>
      <c r="X547" s="348"/>
      <c r="Y547" s="349"/>
      <c r="Z547" s="364"/>
      <c r="AA547" s="91"/>
    </row>
    <row r="548" spans="1:32" ht="28.35" customHeight="1" x14ac:dyDescent="0.25">
      <c r="B548" s="360" t="s">
        <v>339</v>
      </c>
      <c r="C548" s="361"/>
      <c r="D548" s="361"/>
      <c r="E548" s="361"/>
      <c r="F548" s="361"/>
      <c r="G548" s="361"/>
      <c r="H548" s="362"/>
      <c r="I548" s="757">
        <f>+I545+I546-I547</f>
        <v>0</v>
      </c>
      <c r="J548" s="758"/>
      <c r="K548" s="759"/>
      <c r="L548" s="760">
        <f t="shared" ref="L548" si="74">L545+L546-L547</f>
        <v>0</v>
      </c>
      <c r="M548" s="761"/>
      <c r="N548" s="762"/>
      <c r="O548" s="760">
        <f t="shared" ref="O548" si="75">O545+O546-O547</f>
        <v>0</v>
      </c>
      <c r="P548" s="761"/>
      <c r="Q548" s="762"/>
      <c r="R548" s="760">
        <f t="shared" ref="R548" si="76">R545+R546-R547</f>
        <v>0</v>
      </c>
      <c r="S548" s="761"/>
      <c r="T548" s="762"/>
      <c r="U548" s="760">
        <f t="shared" ref="U548" si="77">U545+U546-U547</f>
        <v>0</v>
      </c>
      <c r="V548" s="761"/>
      <c r="W548" s="762"/>
      <c r="X548" s="760">
        <f t="shared" ref="X548" si="78">X545+X546-X547</f>
        <v>0</v>
      </c>
      <c r="Y548" s="761"/>
      <c r="Z548" s="763"/>
      <c r="AA548" s="91"/>
    </row>
    <row r="549" spans="1:32" ht="28.35" customHeight="1" x14ac:dyDescent="0.25">
      <c r="B549" s="345" t="s">
        <v>39</v>
      </c>
      <c r="C549" s="346"/>
      <c r="D549" s="346"/>
      <c r="E549" s="346"/>
      <c r="F549" s="346"/>
      <c r="G549" s="346"/>
      <c r="H549" s="347"/>
      <c r="I549" s="348"/>
      <c r="J549" s="349"/>
      <c r="K549" s="350"/>
      <c r="L549" s="348"/>
      <c r="M549" s="349"/>
      <c r="N549" s="350"/>
      <c r="O549" s="348"/>
      <c r="P549" s="349"/>
      <c r="Q549" s="350"/>
      <c r="R549" s="348"/>
      <c r="S549" s="349"/>
      <c r="T549" s="350"/>
      <c r="U549" s="348"/>
      <c r="V549" s="349"/>
      <c r="W549" s="350"/>
      <c r="X549" s="348"/>
      <c r="Y549" s="349"/>
      <c r="Z549" s="364"/>
      <c r="AA549" s="91"/>
    </row>
    <row r="550" spans="1:32" ht="28.35" customHeight="1" thickBot="1" x14ac:dyDescent="0.3">
      <c r="B550" s="365" t="s">
        <v>340</v>
      </c>
      <c r="C550" s="366"/>
      <c r="D550" s="366"/>
      <c r="E550" s="366"/>
      <c r="F550" s="366"/>
      <c r="G550" s="366"/>
      <c r="H550" s="367"/>
      <c r="I550" s="368">
        <f>+I548-I549</f>
        <v>0</v>
      </c>
      <c r="J550" s="369"/>
      <c r="K550" s="370"/>
      <c r="L550" s="342">
        <f t="shared" ref="L550" si="79">L548-L549</f>
        <v>0</v>
      </c>
      <c r="M550" s="343"/>
      <c r="N550" s="363"/>
      <c r="O550" s="342">
        <f t="shared" ref="O550" si="80">O548-O549</f>
        <v>0</v>
      </c>
      <c r="P550" s="343"/>
      <c r="Q550" s="363"/>
      <c r="R550" s="342">
        <f t="shared" ref="R550" si="81">R548-R549</f>
        <v>0</v>
      </c>
      <c r="S550" s="343"/>
      <c r="T550" s="363"/>
      <c r="U550" s="342">
        <f t="shared" ref="U550" si="82">U548-U549</f>
        <v>0</v>
      </c>
      <c r="V550" s="343"/>
      <c r="W550" s="363"/>
      <c r="X550" s="342">
        <f t="shared" ref="X550" si="83">X548-X549</f>
        <v>0</v>
      </c>
      <c r="Y550" s="343"/>
      <c r="Z550" s="344"/>
    </row>
    <row r="551" spans="1:32" s="123" customFormat="1" ht="42" customHeight="1" thickBot="1" x14ac:dyDescent="0.35">
      <c r="A551" s="4" t="s">
        <v>300</v>
      </c>
      <c r="B551" s="123" t="s">
        <v>532</v>
      </c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</row>
    <row r="552" spans="1:32" ht="23.25" customHeight="1" thickBot="1" x14ac:dyDescent="0.3">
      <c r="B552" s="883"/>
      <c r="C552" s="884"/>
      <c r="D552" s="884"/>
      <c r="E552" s="884"/>
      <c r="F552" s="884"/>
      <c r="G552" s="884"/>
      <c r="H552" s="885"/>
      <c r="I552" s="751">
        <v>2024</v>
      </c>
      <c r="J552" s="752"/>
      <c r="K552" s="753"/>
      <c r="L552" s="751">
        <f>+I552+1</f>
        <v>2025</v>
      </c>
      <c r="M552" s="752"/>
      <c r="N552" s="753"/>
      <c r="O552" s="751">
        <f>+L552+1</f>
        <v>2026</v>
      </c>
      <c r="P552" s="752"/>
      <c r="Q552" s="753"/>
      <c r="R552" s="751">
        <f>+O552+1</f>
        <v>2027</v>
      </c>
      <c r="S552" s="752"/>
      <c r="T552" s="753"/>
      <c r="U552" s="751">
        <f>+R552+1</f>
        <v>2028</v>
      </c>
      <c r="V552" s="752"/>
      <c r="W552" s="753"/>
      <c r="X552" s="751">
        <f>+U552+1</f>
        <v>2029</v>
      </c>
      <c r="Y552" s="752"/>
      <c r="Z552" s="754"/>
    </row>
    <row r="553" spans="1:32" ht="28.35" customHeight="1" x14ac:dyDescent="0.25">
      <c r="B553" s="334" t="s">
        <v>186</v>
      </c>
      <c r="C553" s="335"/>
      <c r="D553" s="335"/>
      <c r="E553" s="335"/>
      <c r="F553" s="335"/>
      <c r="G553" s="335"/>
      <c r="H553" s="335"/>
      <c r="I553" s="336">
        <f>+I554+I555</f>
        <v>0</v>
      </c>
      <c r="J553" s="336"/>
      <c r="K553" s="336"/>
      <c r="L553" s="336">
        <f t="shared" ref="L553" si="84">+L554+L555</f>
        <v>0</v>
      </c>
      <c r="M553" s="336"/>
      <c r="N553" s="336"/>
      <c r="O553" s="336">
        <f t="shared" ref="O553" si="85">+O554+O555</f>
        <v>0</v>
      </c>
      <c r="P553" s="336"/>
      <c r="Q553" s="336"/>
      <c r="R553" s="336">
        <f t="shared" ref="R553" si="86">+R554+R555</f>
        <v>0</v>
      </c>
      <c r="S553" s="336"/>
      <c r="T553" s="336"/>
      <c r="U553" s="336">
        <f t="shared" ref="U553" si="87">+U554+U555</f>
        <v>0</v>
      </c>
      <c r="V553" s="336"/>
      <c r="W553" s="336"/>
      <c r="X553" s="336">
        <f t="shared" ref="X553" si="88">+X554+X555</f>
        <v>0</v>
      </c>
      <c r="Y553" s="336"/>
      <c r="Z553" s="337"/>
    </row>
    <row r="554" spans="1:32" ht="28.35" customHeight="1" x14ac:dyDescent="0.25">
      <c r="B554" s="333" t="s">
        <v>187</v>
      </c>
      <c r="C554" s="195"/>
      <c r="D554" s="195"/>
      <c r="E554" s="195"/>
      <c r="F554" s="195"/>
      <c r="G554" s="195"/>
      <c r="H554" s="195"/>
      <c r="I554" s="263"/>
      <c r="J554" s="263"/>
      <c r="K554" s="263"/>
      <c r="L554" s="263"/>
      <c r="M554" s="263"/>
      <c r="N554" s="263"/>
      <c r="O554" s="263"/>
      <c r="P554" s="263"/>
      <c r="Q554" s="263"/>
      <c r="R554" s="263"/>
      <c r="S554" s="263"/>
      <c r="T554" s="263"/>
      <c r="U554" s="263"/>
      <c r="V554" s="263"/>
      <c r="W554" s="263"/>
      <c r="X554" s="263"/>
      <c r="Y554" s="263"/>
      <c r="Z554" s="307"/>
    </row>
    <row r="555" spans="1:32" ht="50.1" customHeight="1" x14ac:dyDescent="0.25">
      <c r="B555" s="333" t="s">
        <v>135</v>
      </c>
      <c r="C555" s="195"/>
      <c r="D555" s="195"/>
      <c r="E555" s="195"/>
      <c r="F555" s="195"/>
      <c r="G555" s="195"/>
      <c r="H555" s="195"/>
      <c r="I555" s="263"/>
      <c r="J555" s="263"/>
      <c r="K555" s="263"/>
      <c r="L555" s="263"/>
      <c r="M555" s="263"/>
      <c r="N555" s="263"/>
      <c r="O555" s="263"/>
      <c r="P555" s="263"/>
      <c r="Q555" s="263"/>
      <c r="R555" s="263"/>
      <c r="S555" s="263"/>
      <c r="T555" s="263"/>
      <c r="U555" s="263"/>
      <c r="V555" s="263"/>
      <c r="W555" s="263"/>
      <c r="X555" s="263"/>
      <c r="Y555" s="263"/>
      <c r="Z555" s="307"/>
      <c r="AB555" s="4"/>
      <c r="AC555" s="4"/>
      <c r="AD555" s="4"/>
      <c r="AE555" s="4"/>
      <c r="AF555" s="4"/>
    </row>
    <row r="556" spans="1:32" ht="28.35" customHeight="1" x14ac:dyDescent="0.25">
      <c r="B556" s="328" t="s">
        <v>40</v>
      </c>
      <c r="C556" s="286"/>
      <c r="D556" s="286"/>
      <c r="E556" s="286"/>
      <c r="F556" s="286"/>
      <c r="G556" s="286"/>
      <c r="H556" s="286"/>
      <c r="I556" s="329">
        <f>+I557+I558+I559</f>
        <v>0</v>
      </c>
      <c r="J556" s="329"/>
      <c r="K556" s="329"/>
      <c r="L556" s="329">
        <f t="shared" ref="L556" si="89">+L557+L558</f>
        <v>0</v>
      </c>
      <c r="M556" s="329"/>
      <c r="N556" s="329"/>
      <c r="O556" s="329">
        <f t="shared" ref="O556" si="90">+O557+O558</f>
        <v>0</v>
      </c>
      <c r="P556" s="329"/>
      <c r="Q556" s="329"/>
      <c r="R556" s="329">
        <f t="shared" ref="R556" si="91">+R557+R558</f>
        <v>0</v>
      </c>
      <c r="S556" s="329"/>
      <c r="T556" s="329"/>
      <c r="U556" s="329">
        <f t="shared" ref="U556" si="92">+U557+U558</f>
        <v>0</v>
      </c>
      <c r="V556" s="329"/>
      <c r="W556" s="329"/>
      <c r="X556" s="329">
        <f t="shared" ref="X556" si="93">+X557+X558</f>
        <v>0</v>
      </c>
      <c r="Y556" s="329"/>
      <c r="Z556" s="341"/>
      <c r="AA556" s="19"/>
      <c r="AB556" s="19"/>
      <c r="AC556" s="4"/>
      <c r="AD556" s="4"/>
      <c r="AE556" s="4"/>
      <c r="AF556" s="4"/>
    </row>
    <row r="557" spans="1:32" ht="28.35" customHeight="1" x14ac:dyDescent="0.25">
      <c r="B557" s="333" t="s">
        <v>205</v>
      </c>
      <c r="C557" s="195"/>
      <c r="D557" s="195"/>
      <c r="E557" s="195"/>
      <c r="F557" s="195"/>
      <c r="G557" s="195"/>
      <c r="H557" s="195"/>
      <c r="I557" s="263"/>
      <c r="J557" s="263"/>
      <c r="K557" s="263"/>
      <c r="L557" s="263"/>
      <c r="M557" s="263"/>
      <c r="N557" s="263"/>
      <c r="O557" s="263"/>
      <c r="P557" s="263"/>
      <c r="Q557" s="263"/>
      <c r="R557" s="263"/>
      <c r="S557" s="263"/>
      <c r="T557" s="263"/>
      <c r="U557" s="263"/>
      <c r="V557" s="263"/>
      <c r="W557" s="263"/>
      <c r="X557" s="263"/>
      <c r="Y557" s="263"/>
      <c r="Z557" s="307"/>
    </row>
    <row r="558" spans="1:32" ht="28.35" customHeight="1" x14ac:dyDescent="0.25">
      <c r="B558" s="333" t="s">
        <v>423</v>
      </c>
      <c r="C558" s="195"/>
      <c r="D558" s="195"/>
      <c r="E558" s="195"/>
      <c r="F558" s="195"/>
      <c r="G558" s="195"/>
      <c r="H558" s="195"/>
      <c r="I558" s="263"/>
      <c r="J558" s="263"/>
      <c r="K558" s="263"/>
      <c r="L558" s="263"/>
      <c r="M558" s="263"/>
      <c r="N558" s="263"/>
      <c r="O558" s="263"/>
      <c r="P558" s="263"/>
      <c r="Q558" s="263"/>
      <c r="R558" s="263"/>
      <c r="S558" s="263"/>
      <c r="T558" s="263"/>
      <c r="U558" s="263"/>
      <c r="V558" s="263"/>
      <c r="W558" s="263"/>
      <c r="X558" s="263"/>
      <c r="Y558" s="263"/>
      <c r="Z558" s="307"/>
    </row>
    <row r="559" spans="1:32" ht="28.35" customHeight="1" x14ac:dyDescent="0.25">
      <c r="B559" s="333" t="s">
        <v>206</v>
      </c>
      <c r="C559" s="195"/>
      <c r="D559" s="195"/>
      <c r="E559" s="195"/>
      <c r="F559" s="195"/>
      <c r="G559" s="195"/>
      <c r="H559" s="195"/>
      <c r="I559" s="263"/>
      <c r="J559" s="263"/>
      <c r="K559" s="263"/>
      <c r="L559" s="263"/>
      <c r="M559" s="263"/>
      <c r="N559" s="263"/>
      <c r="O559" s="263"/>
      <c r="P559" s="263"/>
      <c r="Q559" s="263"/>
      <c r="R559" s="263"/>
      <c r="S559" s="263"/>
      <c r="T559" s="263"/>
      <c r="U559" s="263"/>
      <c r="V559" s="263"/>
      <c r="W559" s="263"/>
      <c r="X559" s="263"/>
      <c r="Y559" s="263"/>
      <c r="Z559" s="307"/>
    </row>
    <row r="560" spans="1:32" ht="28.35" customHeight="1" thickBot="1" x14ac:dyDescent="0.3">
      <c r="B560" s="326" t="s">
        <v>41</v>
      </c>
      <c r="C560" s="327"/>
      <c r="D560" s="327"/>
      <c r="E560" s="327"/>
      <c r="F560" s="327"/>
      <c r="G560" s="327"/>
      <c r="H560" s="327"/>
      <c r="I560" s="314">
        <f>+I553-I556</f>
        <v>0</v>
      </c>
      <c r="J560" s="314"/>
      <c r="K560" s="314"/>
      <c r="L560" s="314">
        <f>L553-L556</f>
        <v>0</v>
      </c>
      <c r="M560" s="314"/>
      <c r="N560" s="314"/>
      <c r="O560" s="314">
        <f t="shared" ref="O560" si="94">O553-O556</f>
        <v>0</v>
      </c>
      <c r="P560" s="314"/>
      <c r="Q560" s="314"/>
      <c r="R560" s="314">
        <f t="shared" ref="R560" si="95">R553-R556</f>
        <v>0</v>
      </c>
      <c r="S560" s="314"/>
      <c r="T560" s="314"/>
      <c r="U560" s="314">
        <f t="shared" ref="U560" si="96">U553-U556</f>
        <v>0</v>
      </c>
      <c r="V560" s="314"/>
      <c r="W560" s="314"/>
      <c r="X560" s="314">
        <f t="shared" ref="X560" si="97">X553-X556</f>
        <v>0</v>
      </c>
      <c r="Y560" s="314"/>
      <c r="Z560" s="315"/>
    </row>
    <row r="561" spans="1:32" s="4" customFormat="1" ht="42" customHeight="1" thickBot="1" x14ac:dyDescent="0.3">
      <c r="B561" s="4" t="s">
        <v>494</v>
      </c>
      <c r="X561" s="755"/>
      <c r="Y561" s="755"/>
      <c r="Z561" s="755"/>
      <c r="AB561" s="2"/>
      <c r="AC561" s="2"/>
      <c r="AD561" s="2"/>
      <c r="AE561" s="2"/>
      <c r="AF561" s="2"/>
    </row>
    <row r="562" spans="1:32" ht="23.25" customHeight="1" thickBot="1" x14ac:dyDescent="0.3">
      <c r="B562" s="338"/>
      <c r="C562" s="339"/>
      <c r="D562" s="339"/>
      <c r="E562" s="339"/>
      <c r="F562" s="339"/>
      <c r="G562" s="339"/>
      <c r="H562" s="340"/>
      <c r="I562" s="208">
        <f>+X552+1</f>
        <v>2030</v>
      </c>
      <c r="J562" s="209"/>
      <c r="K562" s="210"/>
      <c r="L562" s="208">
        <f>+I562+1</f>
        <v>2031</v>
      </c>
      <c r="M562" s="209"/>
      <c r="N562" s="210"/>
      <c r="O562" s="208">
        <f>+L562+1</f>
        <v>2032</v>
      </c>
      <c r="P562" s="209"/>
      <c r="Q562" s="210"/>
      <c r="R562" s="208">
        <f>+O562+1</f>
        <v>2033</v>
      </c>
      <c r="S562" s="209"/>
      <c r="T562" s="210"/>
      <c r="U562" s="208">
        <f>+R562+1</f>
        <v>2034</v>
      </c>
      <c r="V562" s="209"/>
      <c r="W562" s="210"/>
      <c r="X562" s="208">
        <f>+U562+1</f>
        <v>2035</v>
      </c>
      <c r="Y562" s="209"/>
      <c r="Z562" s="218"/>
    </row>
    <row r="563" spans="1:32" ht="28.35" customHeight="1" x14ac:dyDescent="0.25">
      <c r="B563" s="334" t="s">
        <v>186</v>
      </c>
      <c r="C563" s="335"/>
      <c r="D563" s="335"/>
      <c r="E563" s="335"/>
      <c r="F563" s="335"/>
      <c r="G563" s="335"/>
      <c r="H563" s="335"/>
      <c r="I563" s="336">
        <f t="shared" ref="I563:L563" si="98">+I564+I565</f>
        <v>0</v>
      </c>
      <c r="J563" s="336"/>
      <c r="K563" s="336"/>
      <c r="L563" s="336">
        <f t="shared" si="98"/>
        <v>0</v>
      </c>
      <c r="M563" s="336"/>
      <c r="N563" s="336"/>
      <c r="O563" s="336">
        <f t="shared" ref="O563" si="99">+O564+O565</f>
        <v>0</v>
      </c>
      <c r="P563" s="336"/>
      <c r="Q563" s="336"/>
      <c r="R563" s="336">
        <f t="shared" ref="R563" si="100">+R564+R565</f>
        <v>0</v>
      </c>
      <c r="S563" s="336"/>
      <c r="T563" s="336"/>
      <c r="U563" s="336">
        <f t="shared" ref="U563" si="101">+U564+U565</f>
        <v>0</v>
      </c>
      <c r="V563" s="336"/>
      <c r="W563" s="336"/>
      <c r="X563" s="336">
        <f t="shared" ref="X563" si="102">+X564+X565</f>
        <v>0</v>
      </c>
      <c r="Y563" s="336"/>
      <c r="Z563" s="337"/>
    </row>
    <row r="564" spans="1:32" ht="28.35" customHeight="1" x14ac:dyDescent="0.25">
      <c r="B564" s="333" t="s">
        <v>187</v>
      </c>
      <c r="C564" s="195"/>
      <c r="D564" s="195"/>
      <c r="E564" s="195"/>
      <c r="F564" s="195"/>
      <c r="G564" s="195"/>
      <c r="H564" s="195"/>
      <c r="I564" s="263"/>
      <c r="J564" s="263"/>
      <c r="K564" s="263"/>
      <c r="L564" s="263"/>
      <c r="M564" s="263"/>
      <c r="N564" s="263"/>
      <c r="O564" s="263"/>
      <c r="P564" s="263"/>
      <c r="Q564" s="263"/>
      <c r="R564" s="263"/>
      <c r="S564" s="263"/>
      <c r="T564" s="263"/>
      <c r="U564" s="263"/>
      <c r="V564" s="263"/>
      <c r="W564" s="263"/>
      <c r="X564" s="263"/>
      <c r="Y564" s="263"/>
      <c r="Z564" s="307"/>
    </row>
    <row r="565" spans="1:32" s="124" customFormat="1" ht="50.1" customHeight="1" x14ac:dyDescent="0.25">
      <c r="A565" s="4"/>
      <c r="B565" s="333" t="s">
        <v>135</v>
      </c>
      <c r="C565" s="195"/>
      <c r="D565" s="195"/>
      <c r="E565" s="195"/>
      <c r="F565" s="195"/>
      <c r="G565" s="195"/>
      <c r="H565" s="195"/>
      <c r="I565" s="263"/>
      <c r="J565" s="263"/>
      <c r="K565" s="263"/>
      <c r="L565" s="263"/>
      <c r="M565" s="263"/>
      <c r="N565" s="263"/>
      <c r="O565" s="263"/>
      <c r="P565" s="263"/>
      <c r="Q565" s="263"/>
      <c r="R565" s="263"/>
      <c r="S565" s="263"/>
      <c r="T565" s="263"/>
      <c r="U565" s="263"/>
      <c r="V565" s="263"/>
      <c r="W565" s="263"/>
      <c r="X565" s="263"/>
      <c r="Y565" s="263"/>
      <c r="Z565" s="307"/>
      <c r="AA565" s="4"/>
      <c r="AB565" s="4"/>
      <c r="AC565" s="4"/>
      <c r="AD565" s="4"/>
      <c r="AE565" s="4"/>
      <c r="AF565" s="4"/>
    </row>
    <row r="566" spans="1:32" ht="28.35" customHeight="1" x14ac:dyDescent="0.25">
      <c r="B566" s="328" t="s">
        <v>40</v>
      </c>
      <c r="C566" s="286"/>
      <c r="D566" s="286"/>
      <c r="E566" s="286"/>
      <c r="F566" s="286"/>
      <c r="G566" s="286"/>
      <c r="H566" s="286"/>
      <c r="I566" s="329">
        <f>+I567+I568+I569</f>
        <v>0</v>
      </c>
      <c r="J566" s="329"/>
      <c r="K566" s="329"/>
      <c r="L566" s="329">
        <f t="shared" ref="L566" si="103">+L567+L568</f>
        <v>0</v>
      </c>
      <c r="M566" s="329"/>
      <c r="N566" s="329"/>
      <c r="O566" s="329">
        <f t="shared" ref="O566" si="104">+O567+O568</f>
        <v>0</v>
      </c>
      <c r="P566" s="329"/>
      <c r="Q566" s="329"/>
      <c r="R566" s="329">
        <f t="shared" ref="R566" si="105">+R567+R568</f>
        <v>0</v>
      </c>
      <c r="S566" s="329"/>
      <c r="T566" s="329"/>
      <c r="U566" s="329">
        <f t="shared" ref="U566" si="106">+U567+U568</f>
        <v>0</v>
      </c>
      <c r="V566" s="329"/>
      <c r="W566" s="329"/>
      <c r="X566" s="329">
        <f t="shared" ref="X566" si="107">+X567+X568</f>
        <v>0</v>
      </c>
      <c r="Y566" s="329"/>
      <c r="Z566" s="341"/>
      <c r="AA566" s="19"/>
      <c r="AB566" s="6"/>
    </row>
    <row r="567" spans="1:32" ht="28.35" customHeight="1" x14ac:dyDescent="0.25">
      <c r="B567" s="333" t="s">
        <v>205</v>
      </c>
      <c r="C567" s="195"/>
      <c r="D567" s="195"/>
      <c r="E567" s="195"/>
      <c r="F567" s="195"/>
      <c r="G567" s="195"/>
      <c r="H567" s="195"/>
      <c r="I567" s="263"/>
      <c r="J567" s="263"/>
      <c r="K567" s="263"/>
      <c r="L567" s="263"/>
      <c r="M567" s="263"/>
      <c r="N567" s="263"/>
      <c r="O567" s="263"/>
      <c r="P567" s="263"/>
      <c r="Q567" s="263"/>
      <c r="R567" s="263"/>
      <c r="S567" s="263"/>
      <c r="T567" s="263"/>
      <c r="U567" s="263"/>
      <c r="V567" s="263"/>
      <c r="W567" s="263"/>
      <c r="X567" s="263"/>
      <c r="Y567" s="263"/>
      <c r="Z567" s="307"/>
    </row>
    <row r="568" spans="1:32" ht="28.35" customHeight="1" x14ac:dyDescent="0.25">
      <c r="B568" s="333" t="s">
        <v>423</v>
      </c>
      <c r="C568" s="195"/>
      <c r="D568" s="195"/>
      <c r="E568" s="195"/>
      <c r="F568" s="195"/>
      <c r="G568" s="195"/>
      <c r="H568" s="195"/>
      <c r="I568" s="263"/>
      <c r="J568" s="263"/>
      <c r="K568" s="263"/>
      <c r="L568" s="263"/>
      <c r="M568" s="263"/>
      <c r="N568" s="263"/>
      <c r="O568" s="263"/>
      <c r="P568" s="263"/>
      <c r="Q568" s="263"/>
      <c r="R568" s="263"/>
      <c r="S568" s="263"/>
      <c r="T568" s="263"/>
      <c r="U568" s="263"/>
      <c r="V568" s="263"/>
      <c r="W568" s="263"/>
      <c r="X568" s="263"/>
      <c r="Y568" s="263"/>
      <c r="Z568" s="307"/>
    </row>
    <row r="569" spans="1:32" ht="28.35" customHeight="1" x14ac:dyDescent="0.25">
      <c r="B569" s="333" t="s">
        <v>206</v>
      </c>
      <c r="C569" s="195"/>
      <c r="D569" s="195"/>
      <c r="E569" s="195"/>
      <c r="F569" s="195"/>
      <c r="G569" s="195"/>
      <c r="H569" s="195"/>
      <c r="I569" s="263"/>
      <c r="J569" s="263"/>
      <c r="K569" s="263"/>
      <c r="L569" s="263"/>
      <c r="M569" s="263"/>
      <c r="N569" s="263"/>
      <c r="O569" s="263"/>
      <c r="P569" s="263"/>
      <c r="Q569" s="263"/>
      <c r="R569" s="263"/>
      <c r="S569" s="263"/>
      <c r="T569" s="263"/>
      <c r="U569" s="263"/>
      <c r="V569" s="263"/>
      <c r="W569" s="263"/>
      <c r="X569" s="263"/>
      <c r="Y569" s="263"/>
      <c r="Z569" s="307"/>
    </row>
    <row r="570" spans="1:32" ht="28.35" customHeight="1" thickBot="1" x14ac:dyDescent="0.3">
      <c r="B570" s="326" t="s">
        <v>41</v>
      </c>
      <c r="C570" s="327"/>
      <c r="D570" s="327"/>
      <c r="E570" s="327"/>
      <c r="F570" s="327"/>
      <c r="G570" s="327"/>
      <c r="H570" s="327"/>
      <c r="I570" s="314">
        <f>+I563-I566</f>
        <v>0</v>
      </c>
      <c r="J570" s="314"/>
      <c r="K570" s="314"/>
      <c r="L570" s="314">
        <f>L563-L566</f>
        <v>0</v>
      </c>
      <c r="M570" s="314"/>
      <c r="N570" s="314"/>
      <c r="O570" s="314">
        <f t="shared" ref="O570" si="108">O563-O566</f>
        <v>0</v>
      </c>
      <c r="P570" s="314"/>
      <c r="Q570" s="314"/>
      <c r="R570" s="314">
        <f t="shared" ref="R570" si="109">R563-R566</f>
        <v>0</v>
      </c>
      <c r="S570" s="314"/>
      <c r="T570" s="314"/>
      <c r="U570" s="314">
        <f t="shared" ref="U570" si="110">U563-U566</f>
        <v>0</v>
      </c>
      <c r="V570" s="314"/>
      <c r="W570" s="314"/>
      <c r="X570" s="314">
        <f t="shared" ref="X570" si="111">X563-X566</f>
        <v>0</v>
      </c>
      <c r="Y570" s="314"/>
      <c r="Z570" s="315"/>
    </row>
    <row r="571" spans="1:32" ht="42" customHeight="1" thickBot="1" x14ac:dyDescent="0.3">
      <c r="B571" s="4" t="s">
        <v>494</v>
      </c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19"/>
    </row>
    <row r="572" spans="1:32" ht="23.25" customHeight="1" thickBot="1" x14ac:dyDescent="0.3">
      <c r="B572" s="338"/>
      <c r="C572" s="339"/>
      <c r="D572" s="339"/>
      <c r="E572" s="339"/>
      <c r="F572" s="339"/>
      <c r="G572" s="339"/>
      <c r="H572" s="340"/>
      <c r="I572" s="209">
        <f>+X562+1</f>
        <v>2036</v>
      </c>
      <c r="J572" s="209"/>
      <c r="K572" s="210"/>
      <c r="L572" s="209">
        <f>+I572+1</f>
        <v>2037</v>
      </c>
      <c r="M572" s="209"/>
      <c r="N572" s="210"/>
      <c r="O572" s="209">
        <f>+L572+1</f>
        <v>2038</v>
      </c>
      <c r="P572" s="209"/>
      <c r="Q572" s="210"/>
      <c r="R572" s="209">
        <f>+O572+1</f>
        <v>2039</v>
      </c>
      <c r="S572" s="209"/>
      <c r="T572" s="210"/>
      <c r="U572" s="208">
        <f>+R572+1</f>
        <v>2040</v>
      </c>
      <c r="V572" s="209"/>
      <c r="W572" s="210"/>
      <c r="X572" s="209">
        <f>+U572+1</f>
        <v>2041</v>
      </c>
      <c r="Y572" s="209"/>
      <c r="Z572" s="218"/>
    </row>
    <row r="573" spans="1:32" ht="25.5" customHeight="1" x14ac:dyDescent="0.25">
      <c r="B573" s="334" t="s">
        <v>186</v>
      </c>
      <c r="C573" s="335"/>
      <c r="D573" s="335"/>
      <c r="E573" s="335"/>
      <c r="F573" s="335"/>
      <c r="G573" s="335"/>
      <c r="H573" s="335"/>
      <c r="I573" s="336">
        <f>+I574+I575</f>
        <v>0</v>
      </c>
      <c r="J573" s="336"/>
      <c r="K573" s="336"/>
      <c r="L573" s="336">
        <f t="shared" ref="L573" si="112">+L574+L575</f>
        <v>0</v>
      </c>
      <c r="M573" s="336"/>
      <c r="N573" s="336"/>
      <c r="O573" s="336">
        <f t="shared" ref="O573" si="113">+O574+O575</f>
        <v>0</v>
      </c>
      <c r="P573" s="336"/>
      <c r="Q573" s="336"/>
      <c r="R573" s="336">
        <f t="shared" ref="R573" si="114">+R574+R575</f>
        <v>0</v>
      </c>
      <c r="S573" s="336"/>
      <c r="T573" s="336"/>
      <c r="U573" s="336">
        <f t="shared" ref="U573" si="115">+U574+U575</f>
        <v>0</v>
      </c>
      <c r="V573" s="336"/>
      <c r="W573" s="336"/>
      <c r="X573" s="336">
        <f t="shared" ref="X573" si="116">+X574+X575</f>
        <v>0</v>
      </c>
      <c r="Y573" s="336"/>
      <c r="Z573" s="337"/>
    </row>
    <row r="574" spans="1:32" ht="25.5" customHeight="1" x14ac:dyDescent="0.25">
      <c r="B574" s="333" t="s">
        <v>187</v>
      </c>
      <c r="C574" s="195"/>
      <c r="D574" s="195"/>
      <c r="E574" s="195"/>
      <c r="F574" s="195"/>
      <c r="G574" s="195"/>
      <c r="H574" s="195"/>
      <c r="I574" s="263"/>
      <c r="J574" s="263"/>
      <c r="K574" s="263"/>
      <c r="L574" s="263"/>
      <c r="M574" s="263"/>
      <c r="N574" s="263"/>
      <c r="O574" s="263"/>
      <c r="P574" s="263"/>
      <c r="Q574" s="263"/>
      <c r="R574" s="263"/>
      <c r="S574" s="263"/>
      <c r="T574" s="263"/>
      <c r="U574" s="263"/>
      <c r="V574" s="263"/>
      <c r="W574" s="263"/>
      <c r="X574" s="263"/>
      <c r="Y574" s="263"/>
      <c r="Z574" s="307"/>
    </row>
    <row r="575" spans="1:32" s="124" customFormat="1" ht="50.1" customHeight="1" x14ac:dyDescent="0.25">
      <c r="B575" s="333" t="s">
        <v>135</v>
      </c>
      <c r="C575" s="195"/>
      <c r="D575" s="195"/>
      <c r="E575" s="195"/>
      <c r="F575" s="195"/>
      <c r="G575" s="195"/>
      <c r="H575" s="195"/>
      <c r="I575" s="263"/>
      <c r="J575" s="263"/>
      <c r="K575" s="263"/>
      <c r="L575" s="263"/>
      <c r="M575" s="263"/>
      <c r="N575" s="263"/>
      <c r="O575" s="263"/>
      <c r="P575" s="263"/>
      <c r="Q575" s="263"/>
      <c r="R575" s="263"/>
      <c r="S575" s="263"/>
      <c r="T575" s="263"/>
      <c r="U575" s="263"/>
      <c r="V575" s="263"/>
      <c r="W575" s="263"/>
      <c r="X575" s="263"/>
      <c r="Y575" s="263"/>
      <c r="Z575" s="307"/>
      <c r="AA575" s="4"/>
      <c r="AB575" s="4"/>
      <c r="AC575" s="4"/>
      <c r="AD575" s="4"/>
      <c r="AE575" s="4"/>
      <c r="AF575" s="4"/>
    </row>
    <row r="576" spans="1:32" ht="25.5" customHeight="1" x14ac:dyDescent="0.25">
      <c r="B576" s="328" t="s">
        <v>40</v>
      </c>
      <c r="C576" s="286"/>
      <c r="D576" s="286"/>
      <c r="E576" s="286"/>
      <c r="F576" s="286"/>
      <c r="G576" s="286"/>
      <c r="H576" s="286"/>
      <c r="I576" s="329">
        <f>+I577+I578+I579</f>
        <v>0</v>
      </c>
      <c r="J576" s="329"/>
      <c r="K576" s="329"/>
      <c r="L576" s="329">
        <f t="shared" ref="L576" si="117">+L577+L578</f>
        <v>0</v>
      </c>
      <c r="M576" s="329"/>
      <c r="N576" s="329"/>
      <c r="O576" s="329">
        <f t="shared" ref="O576" si="118">+O577+O578</f>
        <v>0</v>
      </c>
      <c r="P576" s="329"/>
      <c r="Q576" s="329"/>
      <c r="R576" s="329">
        <f t="shared" ref="R576" si="119">+R577+R578</f>
        <v>0</v>
      </c>
      <c r="S576" s="329"/>
      <c r="T576" s="329"/>
      <c r="U576" s="329">
        <f t="shared" ref="U576" si="120">+U577+U578</f>
        <v>0</v>
      </c>
      <c r="V576" s="329"/>
      <c r="W576" s="329"/>
      <c r="X576" s="329">
        <f t="shared" ref="X576" si="121">+X577+X578</f>
        <v>0</v>
      </c>
      <c r="Y576" s="329"/>
      <c r="Z576" s="341"/>
    </row>
    <row r="577" spans="1:199" ht="25.5" customHeight="1" x14ac:dyDescent="0.25">
      <c r="B577" s="333" t="s">
        <v>205</v>
      </c>
      <c r="C577" s="195"/>
      <c r="D577" s="195"/>
      <c r="E577" s="195"/>
      <c r="F577" s="195"/>
      <c r="G577" s="195"/>
      <c r="H577" s="195"/>
      <c r="I577" s="263"/>
      <c r="J577" s="263"/>
      <c r="K577" s="263"/>
      <c r="L577" s="263"/>
      <c r="M577" s="263"/>
      <c r="N577" s="263"/>
      <c r="O577" s="263"/>
      <c r="P577" s="263"/>
      <c r="Q577" s="263"/>
      <c r="R577" s="263"/>
      <c r="S577" s="263"/>
      <c r="T577" s="263"/>
      <c r="U577" s="263"/>
      <c r="V577" s="263"/>
      <c r="W577" s="263"/>
      <c r="X577" s="263"/>
      <c r="Y577" s="263"/>
      <c r="Z577" s="307"/>
    </row>
    <row r="578" spans="1:199" ht="25.5" customHeight="1" x14ac:dyDescent="0.25">
      <c r="B578" s="333" t="s">
        <v>423</v>
      </c>
      <c r="C578" s="195"/>
      <c r="D578" s="195"/>
      <c r="E578" s="195"/>
      <c r="F578" s="195"/>
      <c r="G578" s="195"/>
      <c r="H578" s="195"/>
      <c r="I578" s="263"/>
      <c r="J578" s="263"/>
      <c r="K578" s="263"/>
      <c r="L578" s="263"/>
      <c r="M578" s="263"/>
      <c r="N578" s="263"/>
      <c r="O578" s="263"/>
      <c r="P578" s="263"/>
      <c r="Q578" s="263"/>
      <c r="R578" s="263"/>
      <c r="S578" s="263"/>
      <c r="T578" s="263"/>
      <c r="U578" s="263"/>
      <c r="V578" s="263"/>
      <c r="W578" s="263"/>
      <c r="X578" s="263"/>
      <c r="Y578" s="263"/>
      <c r="Z578" s="307"/>
    </row>
    <row r="579" spans="1:199" ht="25.5" customHeight="1" x14ac:dyDescent="0.25">
      <c r="B579" s="333" t="s">
        <v>206</v>
      </c>
      <c r="C579" s="195"/>
      <c r="D579" s="195"/>
      <c r="E579" s="195"/>
      <c r="F579" s="195"/>
      <c r="G579" s="195"/>
      <c r="H579" s="195"/>
      <c r="I579" s="263"/>
      <c r="J579" s="263"/>
      <c r="K579" s="263"/>
      <c r="L579" s="263"/>
      <c r="M579" s="263"/>
      <c r="N579" s="263"/>
      <c r="O579" s="263"/>
      <c r="P579" s="263"/>
      <c r="Q579" s="263"/>
      <c r="R579" s="263"/>
      <c r="S579" s="263"/>
      <c r="T579" s="263"/>
      <c r="U579" s="263"/>
      <c r="V579" s="263"/>
      <c r="W579" s="263"/>
      <c r="X579" s="263"/>
      <c r="Y579" s="263"/>
      <c r="Z579" s="307"/>
    </row>
    <row r="580" spans="1:199" ht="25.5" customHeight="1" thickBot="1" x14ac:dyDescent="0.3">
      <c r="B580" s="326" t="s">
        <v>41</v>
      </c>
      <c r="C580" s="327"/>
      <c r="D580" s="327"/>
      <c r="E580" s="327"/>
      <c r="F580" s="327"/>
      <c r="G580" s="327"/>
      <c r="H580" s="327"/>
      <c r="I580" s="314">
        <f>+I573-I576</f>
        <v>0</v>
      </c>
      <c r="J580" s="314"/>
      <c r="K580" s="314"/>
      <c r="L580" s="314">
        <f>L573-L576</f>
        <v>0</v>
      </c>
      <c r="M580" s="314"/>
      <c r="N580" s="314"/>
      <c r="O580" s="314">
        <f t="shared" ref="O580" si="122">O573-O576</f>
        <v>0</v>
      </c>
      <c r="P580" s="314"/>
      <c r="Q580" s="314"/>
      <c r="R580" s="314">
        <f t="shared" ref="R580" si="123">R573-R576</f>
        <v>0</v>
      </c>
      <c r="S580" s="314"/>
      <c r="T580" s="314"/>
      <c r="U580" s="314">
        <f t="shared" ref="U580" si="124">U573-U576</f>
        <v>0</v>
      </c>
      <c r="V580" s="314"/>
      <c r="W580" s="314"/>
      <c r="X580" s="314">
        <f t="shared" ref="X580" si="125">X573-X576</f>
        <v>0</v>
      </c>
      <c r="Y580" s="314"/>
      <c r="Z580" s="315"/>
    </row>
    <row r="581" spans="1:199" s="4" customFormat="1" ht="32.25" customHeight="1" x14ac:dyDescent="0.25">
      <c r="A581" s="21"/>
      <c r="B581" s="21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</row>
    <row r="582" spans="1:199" s="4" customFormat="1" ht="34.5" customHeight="1" thickBot="1" x14ac:dyDescent="0.3">
      <c r="B582" s="191" t="s">
        <v>42</v>
      </c>
      <c r="C582" s="192"/>
      <c r="D582" s="192"/>
      <c r="E582" s="192"/>
      <c r="F582" s="192"/>
      <c r="G582" s="192"/>
      <c r="H582" s="192"/>
      <c r="I582" s="191"/>
      <c r="J582" s="19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</row>
    <row r="583" spans="1:199" ht="24.95" customHeight="1" thickBot="1" x14ac:dyDescent="0.3">
      <c r="B583" s="4" t="s">
        <v>296</v>
      </c>
      <c r="C583" s="4"/>
      <c r="D583" s="4"/>
      <c r="E583" s="4"/>
      <c r="F583" s="4"/>
      <c r="G583" s="4"/>
      <c r="H583" s="4"/>
      <c r="I583" s="316"/>
      <c r="J583" s="317"/>
      <c r="K583" s="317"/>
      <c r="L583" s="318"/>
      <c r="M583" s="4" t="s">
        <v>410</v>
      </c>
      <c r="N583" s="4"/>
      <c r="O583" s="4"/>
      <c r="P583" s="4"/>
      <c r="Q583" s="4"/>
      <c r="R583" s="319"/>
      <c r="S583" s="319"/>
      <c r="T583" s="4" t="s">
        <v>300</v>
      </c>
      <c r="U583" s="4"/>
      <c r="V583" s="4"/>
      <c r="W583" s="4"/>
      <c r="X583" s="4"/>
      <c r="Y583" s="4"/>
      <c r="Z583" s="4"/>
    </row>
    <row r="584" spans="1:199" s="4" customFormat="1" ht="8.25" customHeight="1" thickBot="1" x14ac:dyDescent="0.3"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</row>
    <row r="585" spans="1:199" ht="23.25" customHeight="1" thickBot="1" x14ac:dyDescent="0.3">
      <c r="B585" s="72" t="s">
        <v>43</v>
      </c>
      <c r="C585" s="71"/>
      <c r="D585" s="71"/>
      <c r="E585" s="71"/>
      <c r="F585" s="71"/>
      <c r="G585" s="71"/>
      <c r="H585" s="71"/>
      <c r="I585" s="320"/>
      <c r="J585" s="321"/>
      <c r="K585" s="321"/>
      <c r="L585" s="322"/>
      <c r="M585" s="4" t="s">
        <v>411</v>
      </c>
      <c r="N585" s="4"/>
      <c r="O585" s="4"/>
      <c r="P585" s="4"/>
      <c r="Q585" s="4"/>
      <c r="S585" s="930"/>
      <c r="T585" s="931"/>
      <c r="U585" s="96" t="s">
        <v>412</v>
      </c>
      <c r="V585" s="4"/>
      <c r="W585" s="4"/>
      <c r="X585" s="4"/>
      <c r="Y585" s="4"/>
      <c r="Z585" s="4"/>
      <c r="AA585" s="55"/>
      <c r="AB585" s="4"/>
      <c r="AC585" s="4"/>
      <c r="AD585" s="4"/>
      <c r="AE585" s="4"/>
      <c r="AF585" s="4"/>
    </row>
    <row r="586" spans="1:199" s="4" customFormat="1" ht="8.25" customHeight="1" thickBot="1" x14ac:dyDescent="0.3">
      <c r="I586" s="30"/>
      <c r="J586" s="30"/>
      <c r="K586" s="30"/>
      <c r="L586" s="30"/>
      <c r="AA586" s="67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</row>
    <row r="587" spans="1:199" ht="23.25" customHeight="1" thickBot="1" x14ac:dyDescent="0.3">
      <c r="B587" s="4" t="s">
        <v>44</v>
      </c>
      <c r="C587" s="4"/>
      <c r="D587" s="4"/>
      <c r="E587" s="4"/>
      <c r="F587" s="4"/>
      <c r="G587" s="319"/>
      <c r="H587" s="319"/>
      <c r="I587" s="316"/>
      <c r="J587" s="317"/>
      <c r="K587" s="317"/>
      <c r="L587" s="318"/>
      <c r="M587" s="96" t="s">
        <v>412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67"/>
      <c r="AB587" s="4"/>
      <c r="AC587" s="4"/>
      <c r="AD587" s="4"/>
      <c r="AE587" s="4"/>
      <c r="AF587" s="4"/>
    </row>
    <row r="588" spans="1:199" ht="23.25" customHeight="1" x14ac:dyDescent="0.25">
      <c r="B588" s="4"/>
      <c r="C588" s="4"/>
      <c r="D588" s="4"/>
      <c r="E588" s="4"/>
      <c r="F588" s="4"/>
      <c r="G588" s="55"/>
      <c r="H588" s="55"/>
      <c r="I588" s="55"/>
      <c r="J588" s="55"/>
      <c r="K588" s="55"/>
      <c r="L588" s="55"/>
      <c r="M588" s="55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67"/>
      <c r="AB588" s="4"/>
      <c r="AC588" s="4"/>
      <c r="AD588" s="4"/>
      <c r="AE588" s="4"/>
      <c r="AF588" s="4"/>
    </row>
    <row r="589" spans="1:199" s="4" customFormat="1" ht="23.25" customHeight="1" x14ac:dyDescent="0.25">
      <c r="AA589" s="55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</row>
    <row r="590" spans="1:199" s="69" customFormat="1" ht="23.25" customHeight="1" x14ac:dyDescent="0.3">
      <c r="A590" s="68" t="s">
        <v>169</v>
      </c>
      <c r="B590" s="68" t="s">
        <v>100</v>
      </c>
    </row>
    <row r="591" spans="1:199" s="4" customFormat="1" ht="21.75" customHeight="1" x14ac:dyDescent="0.25"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</row>
    <row r="592" spans="1:199" s="4" customFormat="1" ht="33.75" customHeight="1" x14ac:dyDescent="0.25">
      <c r="B592" s="325" t="s">
        <v>355</v>
      </c>
      <c r="C592" s="325"/>
      <c r="D592" s="325"/>
      <c r="E592" s="325"/>
      <c r="F592" s="325"/>
      <c r="G592" s="325"/>
      <c r="H592" s="325"/>
      <c r="I592" s="325"/>
      <c r="J592" s="325"/>
      <c r="K592" s="325"/>
      <c r="L592" s="325"/>
      <c r="M592" s="325"/>
      <c r="N592" s="325"/>
      <c r="O592" s="325"/>
      <c r="P592" s="325"/>
      <c r="Q592" s="325"/>
      <c r="R592" s="325"/>
      <c r="S592" s="325"/>
      <c r="T592" s="325"/>
      <c r="U592" s="325"/>
      <c r="V592" s="325"/>
      <c r="W592" s="325"/>
      <c r="X592" s="325"/>
      <c r="Y592" s="325"/>
      <c r="Z592" s="325"/>
    </row>
    <row r="593" spans="1:32" s="4" customFormat="1" ht="23.25" customHeight="1" x14ac:dyDescent="0.25">
      <c r="B593" s="47" t="s">
        <v>7</v>
      </c>
      <c r="C593" s="331" t="s">
        <v>460</v>
      </c>
      <c r="D593" s="331"/>
      <c r="E593" s="331"/>
      <c r="F593" s="331"/>
      <c r="G593" s="331"/>
      <c r="H593" s="331"/>
      <c r="I593" s="331"/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48"/>
    </row>
    <row r="594" spans="1:32" s="4" customFormat="1" ht="23.25" customHeight="1" x14ac:dyDescent="0.25">
      <c r="B594" s="47" t="s">
        <v>7</v>
      </c>
      <c r="C594" s="331" t="s">
        <v>459</v>
      </c>
      <c r="D594" s="331"/>
      <c r="E594" s="331"/>
      <c r="F594" s="331"/>
      <c r="G594" s="331"/>
      <c r="H594" s="331"/>
      <c r="I594" s="331"/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48"/>
      <c r="AB594" s="2"/>
      <c r="AC594" s="2"/>
      <c r="AD594" s="2"/>
      <c r="AE594" s="2"/>
      <c r="AF594" s="2"/>
    </row>
    <row r="595" spans="1:32" s="4" customFormat="1" ht="11.25" customHeight="1" x14ac:dyDescent="0.25">
      <c r="AB595" s="2"/>
      <c r="AC595" s="2"/>
      <c r="AD595" s="2"/>
      <c r="AE595" s="2"/>
      <c r="AF595" s="2"/>
    </row>
    <row r="596" spans="1:32" s="4" customFormat="1" ht="36" customHeight="1" x14ac:dyDescent="0.25">
      <c r="B596" s="313" t="s">
        <v>336</v>
      </c>
      <c r="C596" s="313"/>
      <c r="D596" s="313"/>
      <c r="E596" s="313"/>
      <c r="F596" s="313"/>
      <c r="G596" s="313"/>
      <c r="H596" s="313"/>
      <c r="I596" s="313"/>
      <c r="J596" s="313"/>
      <c r="K596" s="313"/>
      <c r="L596" s="313"/>
      <c r="M596" s="313"/>
      <c r="N596" s="313"/>
      <c r="O596" s="313"/>
      <c r="P596" s="313"/>
      <c r="Q596" s="313"/>
      <c r="R596" s="313"/>
      <c r="S596" s="313"/>
      <c r="T596" s="313"/>
      <c r="U596" s="313"/>
      <c r="V596" s="313"/>
      <c r="W596" s="313"/>
      <c r="X596" s="313"/>
      <c r="Y596" s="313"/>
      <c r="Z596" s="313"/>
    </row>
    <row r="597" spans="1:32" s="4" customFormat="1" ht="14.25" customHeight="1" x14ac:dyDescent="0.25"/>
    <row r="598" spans="1:32" s="4" customFormat="1" ht="55.5" customHeight="1" x14ac:dyDescent="0.25">
      <c r="B598" s="313" t="s">
        <v>519</v>
      </c>
      <c r="C598" s="313"/>
      <c r="D598" s="313"/>
      <c r="E598" s="313"/>
      <c r="F598" s="313"/>
      <c r="G598" s="313"/>
      <c r="H598" s="313"/>
      <c r="I598" s="313"/>
      <c r="J598" s="313"/>
      <c r="K598" s="313"/>
      <c r="L598" s="313"/>
      <c r="M598" s="313"/>
      <c r="N598" s="313"/>
      <c r="O598" s="313"/>
      <c r="P598" s="313"/>
      <c r="Q598" s="313"/>
      <c r="R598" s="313"/>
      <c r="S598" s="313"/>
      <c r="T598" s="313"/>
      <c r="U598" s="313"/>
      <c r="V598" s="313"/>
      <c r="W598" s="313"/>
      <c r="X598" s="313"/>
      <c r="Y598" s="313"/>
      <c r="Z598" s="313"/>
      <c r="AB598" s="2"/>
      <c r="AC598" s="2"/>
      <c r="AD598" s="2"/>
      <c r="AE598" s="2"/>
      <c r="AF598" s="2"/>
    </row>
    <row r="599" spans="1:32" s="4" customFormat="1" ht="12" customHeight="1" x14ac:dyDescent="0.25">
      <c r="AB599" s="2"/>
      <c r="AC599" s="2"/>
      <c r="AD599" s="2"/>
      <c r="AE599" s="2"/>
      <c r="AF599" s="2"/>
    </row>
    <row r="600" spans="1:32" s="4" customFormat="1" ht="31.5" customHeight="1" x14ac:dyDescent="0.25">
      <c r="B600" s="193" t="s">
        <v>533</v>
      </c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AB600" s="2"/>
      <c r="AC600" s="2"/>
      <c r="AD600" s="2"/>
      <c r="AE600" s="2"/>
      <c r="AF600" s="2"/>
    </row>
    <row r="601" spans="1:32" s="4" customFormat="1" ht="37.5" customHeight="1" x14ac:dyDescent="0.25">
      <c r="B601" s="21" t="s">
        <v>508</v>
      </c>
      <c r="AB601" s="2"/>
      <c r="AC601" s="2"/>
      <c r="AD601" s="2"/>
      <c r="AE601" s="2"/>
      <c r="AF601" s="2"/>
    </row>
    <row r="602" spans="1:32" s="4" customFormat="1" ht="114" customHeight="1" x14ac:dyDescent="0.25">
      <c r="B602" s="332"/>
      <c r="C602" s="332"/>
      <c r="D602" s="332"/>
      <c r="E602" s="332"/>
      <c r="F602" s="332"/>
      <c r="G602" s="332"/>
      <c r="H602" s="332"/>
      <c r="I602" s="332"/>
      <c r="J602" s="332"/>
      <c r="K602" s="332"/>
      <c r="L602" s="332"/>
      <c r="M602" s="332"/>
      <c r="N602" s="332"/>
      <c r="O602" s="332"/>
      <c r="P602" s="332"/>
      <c r="Q602" s="332"/>
      <c r="R602" s="332"/>
      <c r="S602" s="332"/>
      <c r="T602" s="332"/>
      <c r="U602" s="332"/>
      <c r="V602" s="332"/>
      <c r="W602" s="332"/>
      <c r="X602" s="332"/>
      <c r="Y602" s="332"/>
      <c r="Z602" s="332"/>
      <c r="AB602" s="2"/>
      <c r="AC602" s="2"/>
      <c r="AD602" s="2"/>
      <c r="AE602" s="2"/>
      <c r="AF602" s="2"/>
    </row>
    <row r="603" spans="1:32" s="73" customFormat="1" ht="33" customHeight="1" x14ac:dyDescent="0.25">
      <c r="A603" s="87" t="s">
        <v>300</v>
      </c>
      <c r="B603" s="87"/>
      <c r="C603" s="87"/>
      <c r="D603" s="87"/>
      <c r="E603" s="87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</row>
    <row r="604" spans="1:32" s="123" customFormat="1" ht="30" customHeight="1" thickBot="1" x14ac:dyDescent="0.4">
      <c r="A604" s="87"/>
      <c r="B604" s="123" t="s">
        <v>534</v>
      </c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</row>
    <row r="605" spans="1:32" ht="24.95" customHeight="1" thickBot="1" x14ac:dyDescent="0.3">
      <c r="A605" s="87"/>
      <c r="B605" s="127"/>
      <c r="C605" s="324" t="s">
        <v>49</v>
      </c>
      <c r="D605" s="324"/>
      <c r="E605" s="324"/>
      <c r="F605" s="324"/>
      <c r="G605" s="324"/>
      <c r="H605" s="324"/>
      <c r="I605" s="324"/>
      <c r="J605" s="324"/>
      <c r="K605" s="324"/>
      <c r="L605" s="208">
        <v>2024</v>
      </c>
      <c r="M605" s="209"/>
      <c r="N605" s="210"/>
      <c r="O605" s="208">
        <f>+L605+1</f>
        <v>2025</v>
      </c>
      <c r="P605" s="209"/>
      <c r="Q605" s="210"/>
      <c r="R605" s="208">
        <f>+O605+1</f>
        <v>2026</v>
      </c>
      <c r="S605" s="209"/>
      <c r="T605" s="210"/>
      <c r="U605" s="208">
        <f>+R605+1</f>
        <v>2027</v>
      </c>
      <c r="V605" s="209"/>
      <c r="W605" s="210"/>
      <c r="X605" s="208">
        <f>+U605+1</f>
        <v>2028</v>
      </c>
      <c r="Y605" s="209"/>
      <c r="Z605" s="218"/>
    </row>
    <row r="606" spans="1:32" ht="30" customHeight="1" x14ac:dyDescent="0.25">
      <c r="A606" s="87"/>
      <c r="B606" s="135"/>
      <c r="C606" s="330" t="s">
        <v>241</v>
      </c>
      <c r="D606" s="330"/>
      <c r="E606" s="330"/>
      <c r="F606" s="330"/>
      <c r="G606" s="330"/>
      <c r="H606" s="330"/>
      <c r="I606" s="330"/>
      <c r="J606" s="330"/>
      <c r="K606" s="330"/>
      <c r="L606" s="310">
        <f>+L607+L624+L636</f>
        <v>0</v>
      </c>
      <c r="M606" s="311"/>
      <c r="N606" s="312"/>
      <c r="O606" s="310">
        <f>+O607+O624+O636</f>
        <v>0</v>
      </c>
      <c r="P606" s="311"/>
      <c r="Q606" s="312"/>
      <c r="R606" s="310">
        <f>+R607+R624+R636</f>
        <v>0</v>
      </c>
      <c r="S606" s="311"/>
      <c r="T606" s="312"/>
      <c r="U606" s="310">
        <f>+U607+U624+U636</f>
        <v>0</v>
      </c>
      <c r="V606" s="311"/>
      <c r="W606" s="312"/>
      <c r="X606" s="310">
        <f>+X607+X624+X636</f>
        <v>0</v>
      </c>
      <c r="Y606" s="311"/>
      <c r="Z606" s="323"/>
    </row>
    <row r="607" spans="1:32" ht="25.15" customHeight="1" x14ac:dyDescent="0.25">
      <c r="A607" s="87"/>
      <c r="B607" s="130" t="s">
        <v>112</v>
      </c>
      <c r="C607" s="286" t="s">
        <v>242</v>
      </c>
      <c r="D607" s="286"/>
      <c r="E607" s="286"/>
      <c r="F607" s="286"/>
      <c r="G607" s="286"/>
      <c r="H607" s="286"/>
      <c r="I607" s="286"/>
      <c r="J607" s="286"/>
      <c r="K607" s="286"/>
      <c r="L607" s="224">
        <f>+L608+L609+L617+L618+L621+L623</f>
        <v>0</v>
      </c>
      <c r="M607" s="224"/>
      <c r="N607" s="224"/>
      <c r="O607" s="224">
        <f t="shared" ref="O607" si="126">+O608+O609+O617+O618+O621+O623</f>
        <v>0</v>
      </c>
      <c r="P607" s="224"/>
      <c r="Q607" s="224"/>
      <c r="R607" s="224">
        <f t="shared" ref="R607" si="127">+R608+R609+R617+R618+R621+R623</f>
        <v>0</v>
      </c>
      <c r="S607" s="224"/>
      <c r="T607" s="224"/>
      <c r="U607" s="224">
        <f t="shared" ref="U607" si="128">+U608+U609+U617+U618+U621+U623</f>
        <v>0</v>
      </c>
      <c r="V607" s="224"/>
      <c r="W607" s="224"/>
      <c r="X607" s="224">
        <f t="shared" ref="X607" si="129">+X608+X609+X617+X618+X621+X623</f>
        <v>0</v>
      </c>
      <c r="Y607" s="224"/>
      <c r="Z607" s="225"/>
    </row>
    <row r="608" spans="1:32" ht="38.25" customHeight="1" x14ac:dyDescent="0.25">
      <c r="A608" s="87"/>
      <c r="B608" s="136" t="s">
        <v>56</v>
      </c>
      <c r="C608" s="308" t="s">
        <v>243</v>
      </c>
      <c r="D608" s="308"/>
      <c r="E608" s="308"/>
      <c r="F608" s="308"/>
      <c r="G608" s="308"/>
      <c r="H608" s="308"/>
      <c r="I608" s="308"/>
      <c r="J608" s="308"/>
      <c r="K608" s="308"/>
      <c r="L608" s="196"/>
      <c r="M608" s="196"/>
      <c r="N608" s="196"/>
      <c r="O608" s="196"/>
      <c r="P608" s="196"/>
      <c r="Q608" s="196"/>
      <c r="R608" s="196"/>
      <c r="S608" s="196"/>
      <c r="T608" s="196"/>
      <c r="U608" s="197"/>
      <c r="V608" s="198"/>
      <c r="W608" s="199"/>
      <c r="X608" s="196"/>
      <c r="Y608" s="196"/>
      <c r="Z608" s="302"/>
    </row>
    <row r="609" spans="1:32" ht="25.15" customHeight="1" x14ac:dyDescent="0.25">
      <c r="A609" s="87"/>
      <c r="B609" s="136" t="s">
        <v>57</v>
      </c>
      <c r="C609" s="308" t="s">
        <v>244</v>
      </c>
      <c r="D609" s="308"/>
      <c r="E609" s="308"/>
      <c r="F609" s="308"/>
      <c r="G609" s="308"/>
      <c r="H609" s="308"/>
      <c r="I609" s="308"/>
      <c r="J609" s="308"/>
      <c r="K609" s="308"/>
      <c r="L609" s="204">
        <f>+L610+L611+L612+L613+L614+L615+L616</f>
        <v>0</v>
      </c>
      <c r="M609" s="204"/>
      <c r="N609" s="204"/>
      <c r="O609" s="204">
        <f t="shared" ref="O609" si="130">+O610+O611+O612+O613+O614+O615+O616</f>
        <v>0</v>
      </c>
      <c r="P609" s="204"/>
      <c r="Q609" s="204"/>
      <c r="R609" s="204">
        <f>+R610+R611+R612+R613+R614+R615+R616</f>
        <v>0</v>
      </c>
      <c r="S609" s="204"/>
      <c r="T609" s="204"/>
      <c r="U609" s="204">
        <f t="shared" ref="U609" si="131">+U610+U611+U612+U613+U614+U615+U616</f>
        <v>0</v>
      </c>
      <c r="V609" s="204"/>
      <c r="W609" s="204"/>
      <c r="X609" s="204">
        <f t="shared" ref="X609" si="132">+X610+X611+X612+X613+X614+X615+X616</f>
        <v>0</v>
      </c>
      <c r="Y609" s="204"/>
      <c r="Z609" s="205"/>
    </row>
    <row r="610" spans="1:32" ht="25.15" customHeight="1" x14ac:dyDescent="0.25">
      <c r="A610" s="87"/>
      <c r="B610" s="137"/>
      <c r="C610" s="308" t="s">
        <v>260</v>
      </c>
      <c r="D610" s="308"/>
      <c r="E610" s="308"/>
      <c r="F610" s="308"/>
      <c r="G610" s="308"/>
      <c r="H610" s="308"/>
      <c r="I610" s="308"/>
      <c r="J610" s="308"/>
      <c r="K610" s="308"/>
      <c r="L610" s="196"/>
      <c r="M610" s="196"/>
      <c r="N610" s="196"/>
      <c r="O610" s="196"/>
      <c r="P610" s="196"/>
      <c r="Q610" s="196"/>
      <c r="R610" s="196"/>
      <c r="S610" s="196"/>
      <c r="T610" s="196"/>
      <c r="U610" s="197"/>
      <c r="V610" s="198"/>
      <c r="W610" s="199"/>
      <c r="X610" s="196"/>
      <c r="Y610" s="196"/>
      <c r="Z610" s="302"/>
    </row>
    <row r="611" spans="1:32" ht="25.15" customHeight="1" x14ac:dyDescent="0.25">
      <c r="A611" s="87"/>
      <c r="B611" s="137"/>
      <c r="C611" s="308" t="s">
        <v>259</v>
      </c>
      <c r="D611" s="308"/>
      <c r="E611" s="308"/>
      <c r="F611" s="308"/>
      <c r="G611" s="308"/>
      <c r="H611" s="308"/>
      <c r="I611" s="308"/>
      <c r="J611" s="308"/>
      <c r="K611" s="308"/>
      <c r="L611" s="196"/>
      <c r="M611" s="196"/>
      <c r="N611" s="196"/>
      <c r="O611" s="196"/>
      <c r="P611" s="196"/>
      <c r="Q611" s="196"/>
      <c r="R611" s="196"/>
      <c r="S611" s="196"/>
      <c r="T611" s="196"/>
      <c r="U611" s="197"/>
      <c r="V611" s="198"/>
      <c r="W611" s="199"/>
      <c r="X611" s="196"/>
      <c r="Y611" s="196"/>
      <c r="Z611" s="302"/>
    </row>
    <row r="612" spans="1:32" ht="25.15" customHeight="1" x14ac:dyDescent="0.25">
      <c r="A612" s="87"/>
      <c r="B612" s="137"/>
      <c r="C612" s="308" t="s">
        <v>258</v>
      </c>
      <c r="D612" s="308"/>
      <c r="E612" s="308"/>
      <c r="F612" s="308"/>
      <c r="G612" s="308"/>
      <c r="H612" s="308"/>
      <c r="I612" s="308"/>
      <c r="J612" s="308"/>
      <c r="K612" s="308"/>
      <c r="L612" s="196"/>
      <c r="M612" s="196"/>
      <c r="N612" s="196"/>
      <c r="O612" s="196"/>
      <c r="P612" s="196"/>
      <c r="Q612" s="196"/>
      <c r="R612" s="196"/>
      <c r="S612" s="196"/>
      <c r="T612" s="196"/>
      <c r="U612" s="197"/>
      <c r="V612" s="198"/>
      <c r="W612" s="199"/>
      <c r="X612" s="196"/>
      <c r="Y612" s="196"/>
      <c r="Z612" s="302"/>
    </row>
    <row r="613" spans="1:32" ht="25.15" customHeight="1" x14ac:dyDescent="0.25">
      <c r="A613" s="87"/>
      <c r="B613" s="137"/>
      <c r="C613" s="308" t="s">
        <v>257</v>
      </c>
      <c r="D613" s="308"/>
      <c r="E613" s="308"/>
      <c r="F613" s="308"/>
      <c r="G613" s="308"/>
      <c r="H613" s="308"/>
      <c r="I613" s="308"/>
      <c r="J613" s="308"/>
      <c r="K613" s="308"/>
      <c r="L613" s="196"/>
      <c r="M613" s="196"/>
      <c r="N613" s="196"/>
      <c r="O613" s="196"/>
      <c r="P613" s="196"/>
      <c r="Q613" s="196"/>
      <c r="R613" s="196"/>
      <c r="S613" s="196"/>
      <c r="T613" s="196"/>
      <c r="U613" s="197"/>
      <c r="V613" s="198"/>
      <c r="W613" s="199"/>
      <c r="X613" s="196"/>
      <c r="Y613" s="196"/>
      <c r="Z613" s="302"/>
    </row>
    <row r="614" spans="1:32" ht="25.15" customHeight="1" x14ac:dyDescent="0.25">
      <c r="A614" s="87"/>
      <c r="B614" s="137"/>
      <c r="C614" s="308" t="s">
        <v>256</v>
      </c>
      <c r="D614" s="308"/>
      <c r="E614" s="308"/>
      <c r="F614" s="308"/>
      <c r="G614" s="308"/>
      <c r="H614" s="308"/>
      <c r="I614" s="308"/>
      <c r="J614" s="308"/>
      <c r="K614" s="308"/>
      <c r="L614" s="196"/>
      <c r="M614" s="196"/>
      <c r="N614" s="196"/>
      <c r="O614" s="196"/>
      <c r="P614" s="196"/>
      <c r="Q614" s="196"/>
      <c r="R614" s="196"/>
      <c r="S614" s="196"/>
      <c r="T614" s="196"/>
      <c r="U614" s="197"/>
      <c r="V614" s="198"/>
      <c r="W614" s="199"/>
      <c r="X614" s="196"/>
      <c r="Y614" s="196"/>
      <c r="Z614" s="302"/>
    </row>
    <row r="615" spans="1:32" ht="36.75" customHeight="1" x14ac:dyDescent="0.25">
      <c r="A615" s="87"/>
      <c r="B615" s="137"/>
      <c r="C615" s="308" t="s">
        <v>83</v>
      </c>
      <c r="D615" s="308"/>
      <c r="E615" s="308"/>
      <c r="F615" s="308"/>
      <c r="G615" s="308"/>
      <c r="H615" s="308"/>
      <c r="I615" s="308"/>
      <c r="J615" s="308"/>
      <c r="K615" s="308"/>
      <c r="L615" s="196"/>
      <c r="M615" s="196"/>
      <c r="N615" s="196"/>
      <c r="O615" s="196"/>
      <c r="P615" s="196"/>
      <c r="Q615" s="196"/>
      <c r="R615" s="196"/>
      <c r="S615" s="196"/>
      <c r="T615" s="196"/>
      <c r="U615" s="197"/>
      <c r="V615" s="198"/>
      <c r="W615" s="199"/>
      <c r="X615" s="196"/>
      <c r="Y615" s="196"/>
      <c r="Z615" s="302"/>
    </row>
    <row r="616" spans="1:32" ht="39" customHeight="1" x14ac:dyDescent="0.25">
      <c r="A616" s="87"/>
      <c r="B616" s="137"/>
      <c r="C616" s="308" t="s">
        <v>261</v>
      </c>
      <c r="D616" s="308"/>
      <c r="E616" s="308"/>
      <c r="F616" s="308"/>
      <c r="G616" s="308"/>
      <c r="H616" s="308"/>
      <c r="I616" s="308"/>
      <c r="J616" s="308"/>
      <c r="K616" s="308"/>
      <c r="L616" s="196"/>
      <c r="M616" s="196"/>
      <c r="N616" s="196"/>
      <c r="O616" s="196"/>
      <c r="P616" s="196"/>
      <c r="Q616" s="196"/>
      <c r="R616" s="196"/>
      <c r="S616" s="196"/>
      <c r="T616" s="196"/>
      <c r="U616" s="197"/>
      <c r="V616" s="198"/>
      <c r="W616" s="199"/>
      <c r="X616" s="196"/>
      <c r="Y616" s="196"/>
      <c r="Z616" s="302"/>
      <c r="AA616" s="45"/>
      <c r="AB616" s="46"/>
      <c r="AC616" s="46"/>
      <c r="AD616" s="46"/>
      <c r="AE616" s="46"/>
      <c r="AF616" s="46"/>
    </row>
    <row r="617" spans="1:32" ht="25.15" customHeight="1" x14ac:dyDescent="0.25">
      <c r="A617" s="87"/>
      <c r="B617" s="136" t="s">
        <v>58</v>
      </c>
      <c r="C617" s="308" t="s">
        <v>255</v>
      </c>
      <c r="D617" s="308"/>
      <c r="E617" s="308"/>
      <c r="F617" s="308"/>
      <c r="G617" s="308"/>
      <c r="H617" s="308"/>
      <c r="I617" s="308"/>
      <c r="J617" s="308"/>
      <c r="K617" s="308"/>
      <c r="L617" s="196"/>
      <c r="M617" s="196"/>
      <c r="N617" s="196"/>
      <c r="O617" s="196"/>
      <c r="P617" s="196"/>
      <c r="Q617" s="196"/>
      <c r="R617" s="196"/>
      <c r="S617" s="196"/>
      <c r="T617" s="196"/>
      <c r="U617" s="197"/>
      <c r="V617" s="198"/>
      <c r="W617" s="199"/>
      <c r="X617" s="196"/>
      <c r="Y617" s="196"/>
      <c r="Z617" s="302"/>
    </row>
    <row r="618" spans="1:32" ht="25.15" customHeight="1" x14ac:dyDescent="0.25">
      <c r="A618" s="87"/>
      <c r="B618" s="136" t="s">
        <v>59</v>
      </c>
      <c r="C618" s="308" t="s">
        <v>254</v>
      </c>
      <c r="D618" s="308"/>
      <c r="E618" s="308"/>
      <c r="F618" s="308"/>
      <c r="G618" s="308"/>
      <c r="H618" s="308"/>
      <c r="I618" s="308"/>
      <c r="J618" s="308"/>
      <c r="K618" s="308"/>
      <c r="L618" s="204">
        <f>+L619+L620</f>
        <v>0</v>
      </c>
      <c r="M618" s="204"/>
      <c r="N618" s="204"/>
      <c r="O618" s="204">
        <f t="shared" ref="O618" si="133">+O619+O620</f>
        <v>0</v>
      </c>
      <c r="P618" s="204"/>
      <c r="Q618" s="204"/>
      <c r="R618" s="204">
        <f t="shared" ref="R618" si="134">+R619+R620</f>
        <v>0</v>
      </c>
      <c r="S618" s="204"/>
      <c r="T618" s="204"/>
      <c r="U618" s="204">
        <f t="shared" ref="U618" si="135">+U619+U620</f>
        <v>0</v>
      </c>
      <c r="V618" s="204"/>
      <c r="W618" s="204"/>
      <c r="X618" s="204">
        <f t="shared" ref="X618" si="136">+X619+X620</f>
        <v>0</v>
      </c>
      <c r="Y618" s="204"/>
      <c r="Z618" s="205"/>
    </row>
    <row r="619" spans="1:32" ht="25.35" customHeight="1" x14ac:dyDescent="0.25">
      <c r="A619" s="87"/>
      <c r="B619" s="137"/>
      <c r="C619" s="308" t="s">
        <v>151</v>
      </c>
      <c r="D619" s="308"/>
      <c r="E619" s="308"/>
      <c r="F619" s="308"/>
      <c r="G619" s="308"/>
      <c r="H619" s="308"/>
      <c r="I619" s="308"/>
      <c r="J619" s="308"/>
      <c r="K619" s="308"/>
      <c r="L619" s="196"/>
      <c r="M619" s="196"/>
      <c r="N619" s="196"/>
      <c r="O619" s="196"/>
      <c r="P619" s="196"/>
      <c r="Q619" s="196"/>
      <c r="R619" s="196"/>
      <c r="S619" s="196"/>
      <c r="T619" s="196"/>
      <c r="U619" s="197"/>
      <c r="V619" s="198"/>
      <c r="W619" s="199"/>
      <c r="X619" s="196"/>
      <c r="Y619" s="196"/>
      <c r="Z619" s="302"/>
    </row>
    <row r="620" spans="1:32" ht="25.15" customHeight="1" x14ac:dyDescent="0.25">
      <c r="A620" s="87"/>
      <c r="B620" s="137"/>
      <c r="C620" s="308" t="s">
        <v>245</v>
      </c>
      <c r="D620" s="308"/>
      <c r="E620" s="308"/>
      <c r="F620" s="308"/>
      <c r="G620" s="308"/>
      <c r="H620" s="308"/>
      <c r="I620" s="308"/>
      <c r="J620" s="308"/>
      <c r="K620" s="308"/>
      <c r="L620" s="196"/>
      <c r="M620" s="196"/>
      <c r="N620" s="196"/>
      <c r="O620" s="196"/>
      <c r="P620" s="196"/>
      <c r="Q620" s="196"/>
      <c r="R620" s="196"/>
      <c r="S620" s="196"/>
      <c r="T620" s="196"/>
      <c r="U620" s="197"/>
      <c r="V620" s="198"/>
      <c r="W620" s="199"/>
      <c r="X620" s="196"/>
      <c r="Y620" s="196"/>
      <c r="Z620" s="302"/>
    </row>
    <row r="621" spans="1:32" ht="25.15" customHeight="1" x14ac:dyDescent="0.25">
      <c r="A621" s="87"/>
      <c r="B621" s="136" t="s">
        <v>262</v>
      </c>
      <c r="C621" s="308" t="s">
        <v>246</v>
      </c>
      <c r="D621" s="308"/>
      <c r="E621" s="308"/>
      <c r="F621" s="308"/>
      <c r="G621" s="308"/>
      <c r="H621" s="308"/>
      <c r="I621" s="308"/>
      <c r="J621" s="308"/>
      <c r="K621" s="308"/>
      <c r="L621" s="196"/>
      <c r="M621" s="196"/>
      <c r="N621" s="196"/>
      <c r="O621" s="196"/>
      <c r="P621" s="196"/>
      <c r="Q621" s="196"/>
      <c r="R621" s="196"/>
      <c r="S621" s="196"/>
      <c r="T621" s="196"/>
      <c r="U621" s="197"/>
      <c r="V621" s="198"/>
      <c r="W621" s="199"/>
      <c r="X621" s="196"/>
      <c r="Y621" s="196"/>
      <c r="Z621" s="302"/>
    </row>
    <row r="622" spans="1:32" s="46" customFormat="1" ht="22.5" customHeight="1" x14ac:dyDescent="0.25">
      <c r="A622" s="87"/>
      <c r="B622" s="138"/>
      <c r="C622" s="742" t="s">
        <v>299</v>
      </c>
      <c r="D622" s="308"/>
      <c r="E622" s="308"/>
      <c r="F622" s="308"/>
      <c r="G622" s="308"/>
      <c r="H622" s="308"/>
      <c r="I622" s="308"/>
      <c r="J622" s="308"/>
      <c r="K622" s="308"/>
      <c r="L622" s="736"/>
      <c r="M622" s="736"/>
      <c r="N622" s="736"/>
      <c r="O622" s="736"/>
      <c r="P622" s="736"/>
      <c r="Q622" s="736"/>
      <c r="R622" s="736"/>
      <c r="S622" s="736"/>
      <c r="T622" s="736"/>
      <c r="U622" s="738"/>
      <c r="V622" s="739"/>
      <c r="W622" s="740"/>
      <c r="X622" s="736"/>
      <c r="Y622" s="736"/>
      <c r="Z622" s="737"/>
      <c r="AA622" s="4"/>
      <c r="AB622" s="2"/>
      <c r="AC622" s="2"/>
      <c r="AD622" s="2"/>
      <c r="AE622" s="2"/>
      <c r="AF622" s="2"/>
    </row>
    <row r="623" spans="1:32" ht="25.15" customHeight="1" thickBot="1" x14ac:dyDescent="0.3">
      <c r="A623" s="87"/>
      <c r="B623" s="139" t="s">
        <v>263</v>
      </c>
      <c r="C623" s="741" t="s">
        <v>247</v>
      </c>
      <c r="D623" s="741"/>
      <c r="E623" s="741"/>
      <c r="F623" s="741"/>
      <c r="G623" s="741"/>
      <c r="H623" s="741"/>
      <c r="I623" s="741"/>
      <c r="J623" s="741"/>
      <c r="K623" s="741"/>
      <c r="L623" s="282"/>
      <c r="M623" s="282"/>
      <c r="N623" s="282"/>
      <c r="O623" s="282"/>
      <c r="P623" s="282"/>
      <c r="Q623" s="282"/>
      <c r="R623" s="282"/>
      <c r="S623" s="282"/>
      <c r="T623" s="282"/>
      <c r="U623" s="221"/>
      <c r="V623" s="222"/>
      <c r="W623" s="711"/>
      <c r="X623" s="282"/>
      <c r="Y623" s="282"/>
      <c r="Z623" s="722"/>
    </row>
    <row r="624" spans="1:32" ht="25.15" customHeight="1" x14ac:dyDescent="0.25">
      <c r="B624" s="130" t="s">
        <v>8</v>
      </c>
      <c r="C624" s="286" t="s">
        <v>201</v>
      </c>
      <c r="D624" s="286"/>
      <c r="E624" s="286"/>
      <c r="F624" s="286"/>
      <c r="G624" s="286"/>
      <c r="H624" s="286"/>
      <c r="I624" s="286"/>
      <c r="J624" s="286"/>
      <c r="K624" s="286"/>
      <c r="L624" s="264">
        <f>+L625+L626+L627+L631+L635</f>
        <v>0</v>
      </c>
      <c r="M624" s="264"/>
      <c r="N624" s="264"/>
      <c r="O624" s="264">
        <f t="shared" ref="O624" si="137">+O625+O626+O627+O631+O635</f>
        <v>0</v>
      </c>
      <c r="P624" s="264"/>
      <c r="Q624" s="264"/>
      <c r="R624" s="264">
        <f>+R625+R626+R627+R631+R635</f>
        <v>0</v>
      </c>
      <c r="S624" s="264"/>
      <c r="T624" s="264"/>
      <c r="U624" s="264">
        <f t="shared" ref="U624" si="138">+U625+U626+U627+U631+U635</f>
        <v>0</v>
      </c>
      <c r="V624" s="264"/>
      <c r="W624" s="264"/>
      <c r="X624" s="264">
        <f t="shared" ref="X624" si="139">+X625+X626+X627+X631+X635</f>
        <v>0</v>
      </c>
      <c r="Y624" s="264"/>
      <c r="Z624" s="309"/>
      <c r="AA624" s="45"/>
      <c r="AB624" s="46"/>
      <c r="AC624" s="46"/>
      <c r="AD624" s="46"/>
      <c r="AE624" s="46"/>
      <c r="AF624" s="46"/>
    </row>
    <row r="625" spans="1:16384" ht="25.15" customHeight="1" x14ac:dyDescent="0.25">
      <c r="B625" s="140" t="s">
        <v>56</v>
      </c>
      <c r="C625" s="306" t="s">
        <v>312</v>
      </c>
      <c r="D625" s="306"/>
      <c r="E625" s="306"/>
      <c r="F625" s="306"/>
      <c r="G625" s="306"/>
      <c r="H625" s="306"/>
      <c r="I625" s="306"/>
      <c r="J625" s="306"/>
      <c r="K625" s="306"/>
      <c r="L625" s="196"/>
      <c r="M625" s="196"/>
      <c r="N625" s="196"/>
      <c r="O625" s="196"/>
      <c r="P625" s="196"/>
      <c r="Q625" s="196"/>
      <c r="R625" s="196"/>
      <c r="S625" s="196"/>
      <c r="T625" s="196"/>
      <c r="U625" s="197"/>
      <c r="V625" s="198"/>
      <c r="W625" s="199"/>
      <c r="X625" s="196"/>
      <c r="Y625" s="196"/>
      <c r="Z625" s="302"/>
    </row>
    <row r="626" spans="1:16384" ht="25.15" customHeight="1" x14ac:dyDescent="0.25">
      <c r="B626" s="140" t="s">
        <v>57</v>
      </c>
      <c r="C626" s="306" t="s">
        <v>253</v>
      </c>
      <c r="D626" s="306"/>
      <c r="E626" s="306"/>
      <c r="F626" s="306"/>
      <c r="G626" s="306"/>
      <c r="H626" s="306"/>
      <c r="I626" s="306"/>
      <c r="J626" s="306"/>
      <c r="K626" s="306"/>
      <c r="L626" s="196"/>
      <c r="M626" s="196"/>
      <c r="N626" s="196"/>
      <c r="O626" s="196"/>
      <c r="P626" s="196"/>
      <c r="Q626" s="196"/>
      <c r="R626" s="196"/>
      <c r="S626" s="196"/>
      <c r="T626" s="196"/>
      <c r="U626" s="197"/>
      <c r="V626" s="198"/>
      <c r="W626" s="199"/>
      <c r="X626" s="196"/>
      <c r="Y626" s="196"/>
      <c r="Z626" s="302"/>
    </row>
    <row r="627" spans="1:16384" ht="25.15" customHeight="1" x14ac:dyDescent="0.25">
      <c r="B627" s="140" t="s">
        <v>58</v>
      </c>
      <c r="C627" s="306" t="s">
        <v>248</v>
      </c>
      <c r="D627" s="306"/>
      <c r="E627" s="306"/>
      <c r="F627" s="306"/>
      <c r="G627" s="306"/>
      <c r="H627" s="306"/>
      <c r="I627" s="306"/>
      <c r="J627" s="306"/>
      <c r="K627" s="306"/>
      <c r="L627" s="269">
        <f>+L628+L629</f>
        <v>0</v>
      </c>
      <c r="M627" s="269"/>
      <c r="N627" s="269"/>
      <c r="O627" s="269">
        <f t="shared" ref="O627" si="140">+O628+O629</f>
        <v>0</v>
      </c>
      <c r="P627" s="269"/>
      <c r="Q627" s="269"/>
      <c r="R627" s="269">
        <f t="shared" ref="R627" si="141">+R628+R629</f>
        <v>0</v>
      </c>
      <c r="S627" s="269"/>
      <c r="T627" s="269"/>
      <c r="U627" s="269">
        <f>+U628+U629</f>
        <v>0</v>
      </c>
      <c r="V627" s="269"/>
      <c r="W627" s="269"/>
      <c r="X627" s="269">
        <f t="shared" ref="X627" si="142">+X628+X629</f>
        <v>0</v>
      </c>
      <c r="Y627" s="269"/>
      <c r="Z627" s="720"/>
    </row>
    <row r="628" spans="1:16384" ht="38.25" customHeight="1" x14ac:dyDescent="0.25">
      <c r="B628" s="126"/>
      <c r="C628" s="713" t="s">
        <v>413</v>
      </c>
      <c r="D628" s="713"/>
      <c r="E628" s="713"/>
      <c r="F628" s="713"/>
      <c r="G628" s="713"/>
      <c r="H628" s="713"/>
      <c r="I628" s="713"/>
      <c r="J628" s="713"/>
      <c r="K628" s="713"/>
      <c r="L628" s="196"/>
      <c r="M628" s="196"/>
      <c r="N628" s="196"/>
      <c r="O628" s="196"/>
      <c r="P628" s="196"/>
      <c r="Q628" s="196"/>
      <c r="R628" s="196"/>
      <c r="S628" s="196"/>
      <c r="T628" s="196"/>
      <c r="U628" s="197"/>
      <c r="V628" s="198"/>
      <c r="W628" s="199"/>
      <c r="X628" s="196"/>
      <c r="Y628" s="196"/>
      <c r="Z628" s="302"/>
    </row>
    <row r="629" spans="1:16384" ht="25.15" customHeight="1" x14ac:dyDescent="0.25">
      <c r="B629" s="126"/>
      <c r="C629" s="713" t="s">
        <v>249</v>
      </c>
      <c r="D629" s="713"/>
      <c r="E629" s="713"/>
      <c r="F629" s="713"/>
      <c r="G629" s="713"/>
      <c r="H629" s="713"/>
      <c r="I629" s="713"/>
      <c r="J629" s="713"/>
      <c r="K629" s="713"/>
      <c r="L629" s="196"/>
      <c r="M629" s="196"/>
      <c r="N629" s="196"/>
      <c r="O629" s="196"/>
      <c r="P629" s="196"/>
      <c r="Q629" s="196"/>
      <c r="R629" s="196"/>
      <c r="S629" s="196"/>
      <c r="T629" s="196"/>
      <c r="U629" s="197"/>
      <c r="V629" s="198"/>
      <c r="W629" s="199"/>
      <c r="X629" s="196"/>
      <c r="Y629" s="196"/>
      <c r="Z629" s="302"/>
    </row>
    <row r="630" spans="1:16384" s="46" customFormat="1" ht="22.5" customHeight="1" x14ac:dyDescent="0.25">
      <c r="A630" s="45"/>
      <c r="B630" s="141"/>
      <c r="C630" s="713" t="s">
        <v>305</v>
      </c>
      <c r="D630" s="713"/>
      <c r="E630" s="713"/>
      <c r="F630" s="713"/>
      <c r="G630" s="713"/>
      <c r="H630" s="713"/>
      <c r="I630" s="713"/>
      <c r="J630" s="713"/>
      <c r="K630" s="713"/>
      <c r="L630" s="736"/>
      <c r="M630" s="736"/>
      <c r="N630" s="736"/>
      <c r="O630" s="736"/>
      <c r="P630" s="736"/>
      <c r="Q630" s="736"/>
      <c r="R630" s="736"/>
      <c r="S630" s="736"/>
      <c r="T630" s="736"/>
      <c r="U630" s="738"/>
      <c r="V630" s="739"/>
      <c r="W630" s="740"/>
      <c r="X630" s="736"/>
      <c r="Y630" s="736"/>
      <c r="Z630" s="737"/>
      <c r="AA630" s="4"/>
      <c r="AB630" s="2"/>
      <c r="AC630" s="2"/>
      <c r="AD630" s="2"/>
      <c r="AE630" s="2"/>
      <c r="AF630" s="2"/>
    </row>
    <row r="631" spans="1:16384" ht="25.15" customHeight="1" x14ac:dyDescent="0.25">
      <c r="B631" s="140" t="s">
        <v>59</v>
      </c>
      <c r="C631" s="306" t="s">
        <v>250</v>
      </c>
      <c r="D631" s="306"/>
      <c r="E631" s="306"/>
      <c r="F631" s="306"/>
      <c r="G631" s="306"/>
      <c r="H631" s="306"/>
      <c r="I631" s="306"/>
      <c r="J631" s="306"/>
      <c r="K631" s="306"/>
      <c r="L631" s="269">
        <f>+L632+L633+L634</f>
        <v>0</v>
      </c>
      <c r="M631" s="269"/>
      <c r="N631" s="269"/>
      <c r="O631" s="269">
        <f t="shared" ref="O631" si="143">+O632+O633+O634</f>
        <v>0</v>
      </c>
      <c r="P631" s="269"/>
      <c r="Q631" s="269"/>
      <c r="R631" s="269">
        <f t="shared" ref="R631" si="144">+R632+R633+R634</f>
        <v>0</v>
      </c>
      <c r="S631" s="269"/>
      <c r="T631" s="269"/>
      <c r="U631" s="269">
        <f t="shared" ref="U631" si="145">+U632+U633+U634</f>
        <v>0</v>
      </c>
      <c r="V631" s="269"/>
      <c r="W631" s="269"/>
      <c r="X631" s="269">
        <f>+X632+X633+X634</f>
        <v>0</v>
      </c>
      <c r="Y631" s="269"/>
      <c r="Z631" s="720"/>
    </row>
    <row r="632" spans="1:16384" ht="38.25" customHeight="1" x14ac:dyDescent="0.25">
      <c r="B632" s="126"/>
      <c r="C632" s="713" t="s">
        <v>147</v>
      </c>
      <c r="D632" s="713"/>
      <c r="E632" s="713"/>
      <c r="F632" s="713"/>
      <c r="G632" s="713"/>
      <c r="H632" s="713"/>
      <c r="I632" s="713"/>
      <c r="J632" s="713"/>
      <c r="K632" s="713"/>
      <c r="L632" s="196"/>
      <c r="M632" s="196"/>
      <c r="N632" s="196"/>
      <c r="O632" s="196"/>
      <c r="P632" s="196"/>
      <c r="Q632" s="196"/>
      <c r="R632" s="196"/>
      <c r="S632" s="196"/>
      <c r="T632" s="196"/>
      <c r="U632" s="197"/>
      <c r="V632" s="198"/>
      <c r="W632" s="199"/>
      <c r="X632" s="196"/>
      <c r="Y632" s="196"/>
      <c r="Z632" s="302"/>
    </row>
    <row r="633" spans="1:16384" ht="41.25" customHeight="1" x14ac:dyDescent="0.25">
      <c r="B633" s="126"/>
      <c r="C633" s="713" t="s">
        <v>148</v>
      </c>
      <c r="D633" s="713"/>
      <c r="E633" s="713"/>
      <c r="F633" s="713"/>
      <c r="G633" s="713"/>
      <c r="H633" s="713"/>
      <c r="I633" s="713"/>
      <c r="J633" s="713"/>
      <c r="K633" s="713"/>
      <c r="L633" s="196"/>
      <c r="M633" s="196"/>
      <c r="N633" s="196"/>
      <c r="O633" s="196"/>
      <c r="P633" s="196"/>
      <c r="Q633" s="196"/>
      <c r="R633" s="196"/>
      <c r="S633" s="196"/>
      <c r="T633" s="196"/>
      <c r="U633" s="197"/>
      <c r="V633" s="198"/>
      <c r="W633" s="199"/>
      <c r="X633" s="196"/>
      <c r="Y633" s="196"/>
      <c r="Z633" s="302"/>
    </row>
    <row r="634" spans="1:16384" ht="38.25" customHeight="1" x14ac:dyDescent="0.25">
      <c r="B634" s="142"/>
      <c r="C634" s="306" t="s">
        <v>84</v>
      </c>
      <c r="D634" s="306"/>
      <c r="E634" s="306"/>
      <c r="F634" s="306"/>
      <c r="G634" s="306"/>
      <c r="H634" s="306"/>
      <c r="I634" s="306"/>
      <c r="J634" s="306"/>
      <c r="K634" s="306"/>
      <c r="L634" s="196"/>
      <c r="M634" s="196"/>
      <c r="N634" s="196"/>
      <c r="O634" s="196"/>
      <c r="P634" s="196"/>
      <c r="Q634" s="196"/>
      <c r="R634" s="196"/>
      <c r="S634" s="196"/>
      <c r="T634" s="196"/>
      <c r="U634" s="197"/>
      <c r="V634" s="198"/>
      <c r="W634" s="199"/>
      <c r="X634" s="196"/>
      <c r="Y634" s="196"/>
      <c r="Z634" s="302"/>
    </row>
    <row r="635" spans="1:16384" ht="25.15" customHeight="1" x14ac:dyDescent="0.25">
      <c r="A635" s="2"/>
      <c r="B635" s="140" t="s">
        <v>262</v>
      </c>
      <c r="C635" s="306" t="s">
        <v>251</v>
      </c>
      <c r="D635" s="306"/>
      <c r="E635" s="306"/>
      <c r="F635" s="306"/>
      <c r="G635" s="306"/>
      <c r="H635" s="306"/>
      <c r="I635" s="306"/>
      <c r="J635" s="306"/>
      <c r="K635" s="306"/>
      <c r="L635" s="196"/>
      <c r="M635" s="196"/>
      <c r="N635" s="196"/>
      <c r="O635" s="196"/>
      <c r="P635" s="196"/>
      <c r="Q635" s="196"/>
      <c r="R635" s="196"/>
      <c r="S635" s="196"/>
      <c r="T635" s="196"/>
      <c r="U635" s="197"/>
      <c r="V635" s="198"/>
      <c r="W635" s="199"/>
      <c r="X635" s="196"/>
      <c r="Y635" s="196"/>
      <c r="Z635" s="302"/>
      <c r="AA635" s="2"/>
    </row>
    <row r="636" spans="1:16384" ht="25.35" customHeight="1" x14ac:dyDescent="0.25">
      <c r="B636" s="130" t="s">
        <v>167</v>
      </c>
      <c r="C636" s="286" t="s">
        <v>252</v>
      </c>
      <c r="D636" s="286"/>
      <c r="E636" s="286"/>
      <c r="F636" s="286"/>
      <c r="G636" s="286"/>
      <c r="H636" s="286"/>
      <c r="I636" s="286"/>
      <c r="J636" s="286"/>
      <c r="K636" s="286"/>
      <c r="L636" s="712"/>
      <c r="M636" s="712"/>
      <c r="N636" s="712"/>
      <c r="O636" s="712"/>
      <c r="P636" s="712"/>
      <c r="Q636" s="712"/>
      <c r="R636" s="712"/>
      <c r="S636" s="712"/>
      <c r="T636" s="712"/>
      <c r="U636" s="743"/>
      <c r="V636" s="744"/>
      <c r="W636" s="745"/>
      <c r="X636" s="712"/>
      <c r="Y636" s="712"/>
      <c r="Z636" s="717"/>
    </row>
    <row r="637" spans="1:16384" ht="25.15" customHeight="1" thickBot="1" x14ac:dyDescent="0.3">
      <c r="B637" s="143"/>
      <c r="C637" s="714" t="s">
        <v>487</v>
      </c>
      <c r="D637" s="715"/>
      <c r="E637" s="715"/>
      <c r="F637" s="715"/>
      <c r="G637" s="715"/>
      <c r="H637" s="715"/>
      <c r="I637" s="715"/>
      <c r="J637" s="715"/>
      <c r="K637" s="716"/>
      <c r="L637" s="282"/>
      <c r="M637" s="282"/>
      <c r="N637" s="282"/>
      <c r="O637" s="282"/>
      <c r="P637" s="282"/>
      <c r="Q637" s="282"/>
      <c r="R637" s="282"/>
      <c r="S637" s="282"/>
      <c r="T637" s="282"/>
      <c r="U637" s="221"/>
      <c r="V637" s="222"/>
      <c r="W637" s="711"/>
      <c r="X637" s="282"/>
      <c r="Y637" s="282"/>
      <c r="Z637" s="722"/>
    </row>
    <row r="638" spans="1:16384" s="151" customFormat="1" ht="30" customHeight="1" thickBot="1" x14ac:dyDescent="0.3">
      <c r="A638" s="155"/>
      <c r="B638" s="729" t="s">
        <v>509</v>
      </c>
      <c r="C638" s="729"/>
      <c r="D638" s="729"/>
      <c r="E638" s="729"/>
      <c r="F638" s="729"/>
      <c r="G638" s="729"/>
      <c r="H638" s="729"/>
      <c r="I638" s="729"/>
      <c r="J638" s="729"/>
      <c r="K638" s="729"/>
      <c r="L638" s="729"/>
      <c r="M638" s="729"/>
      <c r="N638" s="729"/>
      <c r="O638" s="729"/>
      <c r="P638" s="729"/>
      <c r="Q638" s="729"/>
      <c r="R638" s="729"/>
      <c r="S638" s="729"/>
      <c r="T638" s="729"/>
      <c r="U638" s="729"/>
      <c r="V638" s="729"/>
      <c r="W638" s="729"/>
      <c r="X638" s="729"/>
      <c r="Y638" s="729"/>
      <c r="Z638" s="729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  <c r="CW638" s="155"/>
      <c r="CX638" s="155"/>
      <c r="CY638" s="155"/>
      <c r="CZ638" s="155"/>
      <c r="DA638" s="155"/>
      <c r="DB638" s="155"/>
      <c r="DC638" s="155"/>
      <c r="DD638" s="155"/>
      <c r="DE638" s="155"/>
      <c r="DF638" s="155"/>
      <c r="DG638" s="155"/>
      <c r="DH638" s="155"/>
      <c r="DI638" s="155"/>
      <c r="DJ638" s="155"/>
      <c r="DK638" s="155"/>
      <c r="DL638" s="155"/>
      <c r="DM638" s="155"/>
      <c r="DN638" s="155"/>
      <c r="DO638" s="155"/>
      <c r="DP638" s="155"/>
      <c r="DQ638" s="155"/>
      <c r="DR638" s="155"/>
      <c r="DS638" s="155"/>
      <c r="DT638" s="155"/>
      <c r="DU638" s="155"/>
      <c r="DV638" s="155"/>
      <c r="DW638" s="155"/>
      <c r="DX638" s="155"/>
      <c r="DY638" s="155"/>
      <c r="DZ638" s="155"/>
      <c r="EA638" s="155"/>
      <c r="EB638" s="155"/>
      <c r="EC638" s="155"/>
      <c r="ED638" s="155"/>
      <c r="EE638" s="155"/>
      <c r="EF638" s="155"/>
      <c r="EG638" s="155"/>
      <c r="EH638" s="155"/>
      <c r="EI638" s="155"/>
      <c r="EJ638" s="155"/>
      <c r="EK638" s="155"/>
      <c r="EL638" s="155"/>
      <c r="EM638" s="155"/>
      <c r="EN638" s="155"/>
      <c r="EO638" s="155"/>
      <c r="EP638" s="155"/>
      <c r="EQ638" s="155"/>
      <c r="ER638" s="155"/>
      <c r="ES638" s="155"/>
      <c r="ET638" s="155"/>
      <c r="EU638" s="155"/>
      <c r="EV638" s="155"/>
      <c r="EW638" s="155"/>
      <c r="EX638" s="155"/>
      <c r="EY638" s="155"/>
      <c r="EZ638" s="155"/>
      <c r="FA638" s="155"/>
      <c r="FB638" s="155"/>
      <c r="FC638" s="155"/>
      <c r="FD638" s="155"/>
      <c r="FE638" s="155"/>
      <c r="FF638" s="155"/>
      <c r="FG638" s="155"/>
      <c r="FH638" s="155"/>
      <c r="FI638" s="155"/>
      <c r="FJ638" s="155"/>
      <c r="FK638" s="155"/>
      <c r="FL638" s="155"/>
      <c r="FM638" s="155"/>
      <c r="FN638" s="155"/>
      <c r="FO638" s="155"/>
      <c r="FP638" s="155"/>
      <c r="FQ638" s="155"/>
      <c r="FR638" s="155"/>
      <c r="FS638" s="155"/>
      <c r="FT638" s="155"/>
      <c r="FU638" s="155"/>
      <c r="FV638" s="155"/>
      <c r="FW638" s="155"/>
      <c r="FX638" s="155"/>
      <c r="FY638" s="155"/>
      <c r="FZ638" s="155"/>
      <c r="GA638" s="155"/>
      <c r="GB638" s="155"/>
      <c r="GC638" s="155"/>
      <c r="GD638" s="155"/>
      <c r="GE638" s="155"/>
      <c r="GF638" s="155"/>
      <c r="GG638" s="155"/>
      <c r="GH638" s="155"/>
      <c r="GI638" s="155"/>
      <c r="GJ638" s="155"/>
      <c r="GK638" s="155"/>
      <c r="GL638" s="155"/>
      <c r="GM638" s="155"/>
      <c r="GN638" s="155"/>
      <c r="GO638" s="155"/>
      <c r="GP638" s="155"/>
      <c r="GQ638" s="155"/>
      <c r="GR638" s="155"/>
      <c r="GS638" s="155"/>
      <c r="GT638" s="155"/>
      <c r="GU638" s="155"/>
      <c r="GV638" s="155"/>
      <c r="GW638" s="155"/>
      <c r="GX638" s="155"/>
      <c r="GY638" s="155"/>
      <c r="GZ638" s="155"/>
      <c r="HA638" s="155"/>
      <c r="HB638" s="155"/>
      <c r="HC638" s="155"/>
      <c r="HD638" s="155"/>
      <c r="HE638" s="155"/>
      <c r="HF638" s="155"/>
      <c r="HG638" s="155"/>
      <c r="HH638" s="155"/>
      <c r="HI638" s="155"/>
      <c r="HJ638" s="155"/>
      <c r="HK638" s="155"/>
      <c r="HL638" s="155"/>
      <c r="HM638" s="155"/>
      <c r="HN638" s="155"/>
      <c r="HO638" s="155"/>
      <c r="HP638" s="155"/>
      <c r="HQ638" s="155"/>
      <c r="HR638" s="155"/>
      <c r="HS638" s="155"/>
      <c r="HT638" s="155"/>
      <c r="HU638" s="155"/>
      <c r="HV638" s="155"/>
      <c r="HW638" s="155"/>
      <c r="HX638" s="155"/>
      <c r="HY638" s="155"/>
      <c r="HZ638" s="155"/>
      <c r="IA638" s="155"/>
      <c r="IB638" s="155"/>
      <c r="IC638" s="155"/>
      <c r="ID638" s="155"/>
      <c r="IE638" s="155"/>
      <c r="IF638" s="155"/>
      <c r="IG638" s="155"/>
      <c r="IH638" s="155"/>
      <c r="II638" s="155"/>
      <c r="IJ638" s="155"/>
      <c r="IK638" s="155"/>
      <c r="IL638" s="155"/>
      <c r="IM638" s="155"/>
      <c r="IN638" s="155"/>
      <c r="IO638" s="155"/>
      <c r="IP638" s="155"/>
      <c r="IQ638" s="155"/>
      <c r="IR638" s="155"/>
      <c r="IS638" s="155"/>
      <c r="IT638" s="155"/>
      <c r="IU638" s="155"/>
      <c r="IV638" s="155"/>
      <c r="IW638" s="155"/>
      <c r="IX638" s="155"/>
      <c r="IY638" s="155"/>
      <c r="IZ638" s="155"/>
      <c r="JA638" s="155"/>
      <c r="JB638" s="155"/>
      <c r="JC638" s="155"/>
      <c r="JD638" s="155"/>
      <c r="JE638" s="155"/>
      <c r="JF638" s="155"/>
      <c r="JG638" s="155"/>
      <c r="JH638" s="155"/>
      <c r="JI638" s="155"/>
      <c r="JJ638" s="155"/>
      <c r="JK638" s="155"/>
      <c r="JL638" s="155"/>
      <c r="JM638" s="155"/>
      <c r="JN638" s="155"/>
      <c r="JO638" s="155"/>
      <c r="JP638" s="155"/>
      <c r="JQ638" s="155"/>
      <c r="JR638" s="155"/>
      <c r="JS638" s="155"/>
      <c r="JT638" s="155"/>
      <c r="JU638" s="155"/>
      <c r="JV638" s="155"/>
      <c r="JW638" s="155"/>
      <c r="JX638" s="155"/>
      <c r="JY638" s="155"/>
      <c r="JZ638" s="155"/>
      <c r="KA638" s="155"/>
      <c r="KB638" s="155"/>
      <c r="KC638" s="155"/>
      <c r="KD638" s="155"/>
      <c r="KE638" s="155"/>
      <c r="KF638" s="155"/>
      <c r="KG638" s="155"/>
      <c r="KH638" s="155"/>
      <c r="KI638" s="155"/>
      <c r="KJ638" s="155"/>
      <c r="KK638" s="155"/>
      <c r="KL638" s="155"/>
      <c r="KM638" s="155"/>
      <c r="KN638" s="155"/>
      <c r="KO638" s="155"/>
      <c r="KP638" s="155"/>
      <c r="KQ638" s="155"/>
      <c r="KR638" s="155"/>
      <c r="KS638" s="155"/>
      <c r="KT638" s="155"/>
      <c r="KU638" s="155"/>
      <c r="KV638" s="155"/>
      <c r="KW638" s="155"/>
      <c r="KX638" s="155"/>
      <c r="KY638" s="155"/>
      <c r="KZ638" s="155"/>
      <c r="LA638" s="155"/>
      <c r="LB638" s="155"/>
      <c r="LC638" s="155"/>
      <c r="LD638" s="155"/>
      <c r="LE638" s="155"/>
      <c r="LF638" s="155"/>
      <c r="LG638" s="155"/>
      <c r="LH638" s="155"/>
      <c r="LI638" s="155"/>
      <c r="LJ638" s="155"/>
      <c r="LK638" s="155"/>
      <c r="LL638" s="155"/>
      <c r="LM638" s="155"/>
      <c r="LN638" s="155"/>
      <c r="LO638" s="155"/>
      <c r="LP638" s="155"/>
      <c r="LQ638" s="155"/>
      <c r="LR638" s="155"/>
      <c r="LS638" s="155"/>
      <c r="LT638" s="155"/>
      <c r="LU638" s="155"/>
      <c r="LV638" s="155"/>
      <c r="LW638" s="155"/>
      <c r="LX638" s="155"/>
      <c r="LY638" s="155"/>
      <c r="LZ638" s="155"/>
      <c r="MA638" s="155"/>
      <c r="MB638" s="155"/>
      <c r="MC638" s="155"/>
      <c r="MD638" s="155"/>
      <c r="ME638" s="155"/>
      <c r="MF638" s="155"/>
      <c r="MG638" s="155"/>
      <c r="MH638" s="155"/>
      <c r="MI638" s="155"/>
      <c r="MJ638" s="155"/>
      <c r="MK638" s="155"/>
      <c r="ML638" s="155"/>
      <c r="MM638" s="155"/>
      <c r="MN638" s="155"/>
      <c r="MO638" s="155"/>
      <c r="MP638" s="155"/>
      <c r="MQ638" s="155"/>
      <c r="MR638" s="155"/>
      <c r="MS638" s="155"/>
      <c r="MT638" s="155"/>
      <c r="MU638" s="155"/>
      <c r="MV638" s="155"/>
      <c r="MW638" s="155"/>
      <c r="MX638" s="155"/>
      <c r="MY638" s="155"/>
      <c r="MZ638" s="155"/>
      <c r="NA638" s="155"/>
      <c r="NB638" s="155"/>
      <c r="NC638" s="155"/>
      <c r="ND638" s="155"/>
      <c r="NE638" s="155"/>
      <c r="NF638" s="155"/>
      <c r="NG638" s="155"/>
      <c r="NH638" s="155"/>
      <c r="NI638" s="155"/>
      <c r="NJ638" s="155"/>
      <c r="NK638" s="155"/>
      <c r="NL638" s="155"/>
      <c r="NM638" s="155"/>
      <c r="NN638" s="155"/>
      <c r="NO638" s="155"/>
      <c r="NP638" s="155"/>
      <c r="NQ638" s="155"/>
      <c r="NR638" s="155"/>
      <c r="NS638" s="155"/>
      <c r="NT638" s="155"/>
      <c r="NU638" s="155"/>
      <c r="NV638" s="155"/>
      <c r="NW638" s="155"/>
      <c r="NX638" s="155"/>
      <c r="NY638" s="155"/>
      <c r="NZ638" s="155"/>
      <c r="OA638" s="155"/>
      <c r="OB638" s="155"/>
      <c r="OC638" s="155"/>
      <c r="OD638" s="155"/>
      <c r="OE638" s="155"/>
      <c r="OF638" s="155"/>
      <c r="OG638" s="155"/>
      <c r="OH638" s="155"/>
      <c r="OI638" s="155"/>
      <c r="OJ638" s="155"/>
      <c r="OK638" s="155"/>
      <c r="OL638" s="155"/>
      <c r="OM638" s="155"/>
      <c r="ON638" s="155"/>
      <c r="OO638" s="155"/>
      <c r="OP638" s="155"/>
      <c r="OQ638" s="155"/>
      <c r="OR638" s="155"/>
      <c r="OS638" s="155"/>
      <c r="OT638" s="155"/>
      <c r="OU638" s="155"/>
      <c r="OV638" s="155"/>
      <c r="OW638" s="155"/>
      <c r="OX638" s="155"/>
      <c r="OY638" s="155"/>
      <c r="OZ638" s="155"/>
      <c r="PA638" s="155"/>
      <c r="PB638" s="155"/>
      <c r="PC638" s="155"/>
      <c r="PD638" s="155"/>
      <c r="PE638" s="155"/>
      <c r="PF638" s="155"/>
      <c r="PG638" s="155"/>
      <c r="PH638" s="155"/>
      <c r="PI638" s="155"/>
      <c r="PJ638" s="155"/>
      <c r="PK638" s="155"/>
      <c r="PL638" s="155"/>
      <c r="PM638" s="155"/>
      <c r="PN638" s="155"/>
      <c r="PO638" s="155"/>
      <c r="PP638" s="155"/>
      <c r="PQ638" s="155"/>
      <c r="PR638" s="155"/>
      <c r="PS638" s="155"/>
      <c r="PT638" s="155"/>
      <c r="PU638" s="155"/>
      <c r="PV638" s="155"/>
      <c r="PW638" s="155"/>
      <c r="PX638" s="155"/>
      <c r="PY638" s="155"/>
      <c r="PZ638" s="155"/>
      <c r="QA638" s="155"/>
      <c r="QB638" s="155"/>
      <c r="QC638" s="155"/>
      <c r="QD638" s="155"/>
      <c r="QE638" s="155"/>
      <c r="QF638" s="155"/>
      <c r="QG638" s="155"/>
      <c r="QH638" s="155"/>
      <c r="QI638" s="155"/>
      <c r="QJ638" s="155"/>
      <c r="QK638" s="155"/>
      <c r="QL638" s="155"/>
      <c r="QM638" s="155"/>
      <c r="QN638" s="155"/>
      <c r="QO638" s="155"/>
      <c r="QP638" s="155"/>
      <c r="QQ638" s="155"/>
      <c r="QR638" s="155"/>
      <c r="QS638" s="155"/>
      <c r="QT638" s="155"/>
      <c r="QU638" s="155"/>
      <c r="QV638" s="155"/>
      <c r="QW638" s="155"/>
      <c r="QX638" s="155"/>
      <c r="QY638" s="155"/>
      <c r="QZ638" s="155"/>
      <c r="RA638" s="155"/>
      <c r="RB638" s="155"/>
      <c r="RC638" s="155"/>
      <c r="RD638" s="155"/>
      <c r="RE638" s="155"/>
      <c r="RF638" s="155"/>
      <c r="RG638" s="155"/>
      <c r="RH638" s="155"/>
      <c r="RI638" s="155"/>
      <c r="RJ638" s="155"/>
      <c r="RK638" s="155"/>
      <c r="RL638" s="155"/>
      <c r="RM638" s="155"/>
      <c r="RN638" s="155"/>
      <c r="RO638" s="155"/>
      <c r="RP638" s="155"/>
      <c r="RQ638" s="155"/>
      <c r="RR638" s="155"/>
      <c r="RS638" s="155"/>
      <c r="RT638" s="155"/>
      <c r="RU638" s="155"/>
      <c r="RV638" s="155"/>
      <c r="RW638" s="155"/>
      <c r="RX638" s="155"/>
      <c r="RY638" s="155"/>
      <c r="RZ638" s="155"/>
      <c r="SA638" s="155"/>
      <c r="SB638" s="155"/>
      <c r="SC638" s="155"/>
      <c r="SD638" s="155"/>
      <c r="SE638" s="155"/>
      <c r="SF638" s="155"/>
      <c r="SG638" s="155"/>
      <c r="SH638" s="155"/>
      <c r="SI638" s="155"/>
      <c r="SJ638" s="155"/>
      <c r="SK638" s="155"/>
      <c r="SL638" s="155"/>
      <c r="SM638" s="155"/>
      <c r="SN638" s="155"/>
      <c r="SO638" s="155"/>
      <c r="SP638" s="155"/>
      <c r="SQ638" s="155"/>
      <c r="SR638" s="155"/>
      <c r="SS638" s="155"/>
      <c r="ST638" s="155"/>
      <c r="SU638" s="155"/>
      <c r="SV638" s="155"/>
      <c r="SW638" s="155"/>
      <c r="SX638" s="155"/>
      <c r="SY638" s="155"/>
      <c r="SZ638" s="155"/>
      <c r="TA638" s="155"/>
      <c r="TB638" s="155"/>
      <c r="TC638" s="155"/>
      <c r="TD638" s="155"/>
      <c r="TE638" s="155"/>
      <c r="TF638" s="155"/>
      <c r="TG638" s="155"/>
      <c r="TH638" s="155"/>
      <c r="TI638" s="155"/>
      <c r="TJ638" s="155"/>
      <c r="TK638" s="155"/>
      <c r="TL638" s="155"/>
      <c r="TM638" s="155"/>
      <c r="TN638" s="155"/>
      <c r="TO638" s="155"/>
      <c r="TP638" s="155"/>
      <c r="TQ638" s="155"/>
      <c r="TR638" s="155"/>
      <c r="TS638" s="155"/>
      <c r="TT638" s="155"/>
      <c r="TU638" s="155"/>
      <c r="TV638" s="155"/>
      <c r="TW638" s="155"/>
      <c r="TX638" s="155"/>
      <c r="TY638" s="155"/>
      <c r="TZ638" s="155"/>
      <c r="UA638" s="155"/>
      <c r="UB638" s="155"/>
      <c r="UC638" s="155"/>
      <c r="UD638" s="155"/>
      <c r="UE638" s="155"/>
      <c r="UF638" s="155"/>
      <c r="UG638" s="155"/>
      <c r="UH638" s="155"/>
      <c r="UI638" s="155"/>
      <c r="UJ638" s="155"/>
      <c r="UK638" s="155"/>
      <c r="UL638" s="155"/>
      <c r="UM638" s="155"/>
      <c r="UN638" s="155"/>
      <c r="UO638" s="155"/>
      <c r="UP638" s="155"/>
      <c r="UQ638" s="155"/>
      <c r="UR638" s="155"/>
      <c r="US638" s="155"/>
      <c r="UT638" s="155"/>
      <c r="UU638" s="155"/>
      <c r="UV638" s="155"/>
      <c r="UW638" s="155"/>
      <c r="UX638" s="155"/>
      <c r="UY638" s="155"/>
      <c r="UZ638" s="155"/>
      <c r="VA638" s="155"/>
      <c r="VB638" s="155"/>
      <c r="VC638" s="155"/>
      <c r="VD638" s="155"/>
      <c r="VE638" s="155"/>
      <c r="VF638" s="155"/>
      <c r="VG638" s="155"/>
      <c r="VH638" s="155"/>
      <c r="VI638" s="155"/>
      <c r="VJ638" s="155"/>
      <c r="VK638" s="155"/>
      <c r="VL638" s="155"/>
      <c r="VM638" s="155"/>
      <c r="VN638" s="155"/>
      <c r="VO638" s="155"/>
      <c r="VP638" s="155"/>
      <c r="VQ638" s="155"/>
      <c r="VR638" s="155"/>
      <c r="VS638" s="155"/>
      <c r="VT638" s="155"/>
      <c r="VU638" s="155"/>
      <c r="VV638" s="155"/>
      <c r="VW638" s="155"/>
      <c r="VX638" s="155"/>
      <c r="VY638" s="155"/>
      <c r="VZ638" s="155"/>
      <c r="WA638" s="155"/>
      <c r="WB638" s="155"/>
      <c r="WC638" s="155"/>
      <c r="WD638" s="155"/>
      <c r="WE638" s="155"/>
      <c r="WF638" s="155"/>
      <c r="WG638" s="155"/>
      <c r="WH638" s="155"/>
      <c r="WI638" s="155"/>
      <c r="WJ638" s="155"/>
      <c r="WK638" s="155"/>
      <c r="WL638" s="155"/>
      <c r="WM638" s="155"/>
      <c r="WN638" s="155"/>
      <c r="WO638" s="155"/>
      <c r="WP638" s="155"/>
      <c r="WQ638" s="155"/>
      <c r="WR638" s="155"/>
      <c r="WS638" s="155"/>
      <c r="WT638" s="155"/>
      <c r="WU638" s="155"/>
      <c r="WV638" s="155"/>
      <c r="WW638" s="155"/>
      <c r="WX638" s="155"/>
      <c r="WY638" s="155"/>
      <c r="WZ638" s="155"/>
      <c r="XA638" s="155"/>
      <c r="XB638" s="155"/>
      <c r="XC638" s="155"/>
      <c r="XD638" s="155"/>
      <c r="XE638" s="155"/>
      <c r="XF638" s="155"/>
      <c r="XG638" s="155"/>
      <c r="XH638" s="155"/>
      <c r="XI638" s="155"/>
      <c r="XJ638" s="155"/>
      <c r="XK638" s="155"/>
      <c r="XL638" s="155"/>
      <c r="XM638" s="155"/>
      <c r="XN638" s="155"/>
      <c r="XO638" s="155"/>
      <c r="XP638" s="155"/>
      <c r="XQ638" s="155"/>
      <c r="XR638" s="155"/>
      <c r="XS638" s="155"/>
      <c r="XT638" s="155"/>
      <c r="XU638" s="155"/>
      <c r="XV638" s="155"/>
      <c r="XW638" s="155"/>
      <c r="XX638" s="155"/>
      <c r="XY638" s="155"/>
      <c r="XZ638" s="155"/>
      <c r="YA638" s="155"/>
      <c r="YB638" s="155"/>
      <c r="YC638" s="155"/>
      <c r="YD638" s="155"/>
      <c r="YE638" s="155"/>
      <c r="YF638" s="155"/>
      <c r="YG638" s="155"/>
      <c r="YH638" s="155"/>
      <c r="YI638" s="155"/>
      <c r="YJ638" s="155"/>
      <c r="YK638" s="155"/>
      <c r="YL638" s="155"/>
      <c r="YM638" s="155"/>
      <c r="YN638" s="155"/>
      <c r="YO638" s="155"/>
      <c r="YP638" s="155"/>
      <c r="YQ638" s="155"/>
      <c r="YR638" s="155"/>
      <c r="YS638" s="155"/>
      <c r="YT638" s="155"/>
      <c r="YU638" s="155"/>
      <c r="YV638" s="155"/>
      <c r="YW638" s="155"/>
      <c r="YX638" s="155"/>
      <c r="YY638" s="155"/>
      <c r="YZ638" s="155"/>
      <c r="ZA638" s="155"/>
      <c r="ZB638" s="155"/>
      <c r="ZC638" s="155"/>
      <c r="ZD638" s="155"/>
      <c r="ZE638" s="155"/>
      <c r="ZF638" s="155"/>
      <c r="ZG638" s="155"/>
      <c r="ZH638" s="155"/>
      <c r="ZI638" s="155"/>
      <c r="ZJ638" s="155"/>
      <c r="ZK638" s="155"/>
      <c r="ZL638" s="155"/>
      <c r="ZM638" s="155"/>
      <c r="ZN638" s="155"/>
      <c r="ZO638" s="155"/>
      <c r="ZP638" s="155"/>
      <c r="ZQ638" s="155"/>
      <c r="ZR638" s="155"/>
      <c r="ZS638" s="155"/>
      <c r="ZT638" s="155"/>
      <c r="ZU638" s="155"/>
      <c r="ZV638" s="155"/>
      <c r="ZW638" s="155"/>
      <c r="ZX638" s="155"/>
      <c r="ZY638" s="155"/>
      <c r="ZZ638" s="155"/>
      <c r="AAA638" s="155"/>
      <c r="AAB638" s="155"/>
      <c r="AAC638" s="155"/>
      <c r="AAD638" s="155"/>
      <c r="AAE638" s="155"/>
      <c r="AAF638" s="155"/>
      <c r="AAG638" s="155"/>
      <c r="AAH638" s="155"/>
      <c r="AAI638" s="155"/>
      <c r="AAJ638" s="155"/>
      <c r="AAK638" s="155"/>
      <c r="AAL638" s="155"/>
      <c r="AAM638" s="155"/>
      <c r="AAN638" s="155"/>
      <c r="AAO638" s="155"/>
      <c r="AAP638" s="155"/>
      <c r="AAQ638" s="155"/>
      <c r="AAR638" s="155"/>
      <c r="AAS638" s="155"/>
      <c r="AAT638" s="155"/>
      <c r="AAU638" s="155"/>
      <c r="AAV638" s="155"/>
      <c r="AAW638" s="155"/>
      <c r="AAX638" s="155"/>
      <c r="AAY638" s="155"/>
      <c r="AAZ638" s="155"/>
      <c r="ABA638" s="155"/>
      <c r="ABB638" s="155"/>
      <c r="ABC638" s="155"/>
      <c r="ABD638" s="155"/>
      <c r="ABE638" s="155"/>
      <c r="ABF638" s="155"/>
      <c r="ABG638" s="155"/>
      <c r="ABH638" s="155"/>
      <c r="ABI638" s="155"/>
      <c r="ABJ638" s="155"/>
      <c r="ABK638" s="155"/>
      <c r="ABL638" s="155"/>
      <c r="ABM638" s="155"/>
      <c r="ABN638" s="155"/>
      <c r="ABO638" s="155"/>
      <c r="ABP638" s="155"/>
      <c r="ABQ638" s="155"/>
      <c r="ABR638" s="155"/>
      <c r="ABS638" s="155"/>
      <c r="ABT638" s="155"/>
      <c r="ABU638" s="155"/>
      <c r="ABV638" s="155"/>
      <c r="ABW638" s="155"/>
      <c r="ABX638" s="155"/>
      <c r="ABY638" s="155"/>
      <c r="ABZ638" s="155"/>
      <c r="ACA638" s="155"/>
      <c r="ACB638" s="155"/>
      <c r="ACC638" s="155"/>
      <c r="ACD638" s="155"/>
      <c r="ACE638" s="155"/>
      <c r="ACF638" s="155"/>
      <c r="ACG638" s="155"/>
      <c r="ACH638" s="155"/>
      <c r="ACI638" s="155"/>
      <c r="ACJ638" s="155"/>
      <c r="ACK638" s="155"/>
      <c r="ACL638" s="155"/>
      <c r="ACM638" s="155"/>
      <c r="ACN638" s="155"/>
      <c r="ACO638" s="155"/>
      <c r="ACP638" s="155"/>
      <c r="ACQ638" s="155"/>
      <c r="ACR638" s="155"/>
      <c r="ACS638" s="155"/>
      <c r="ACT638" s="155"/>
      <c r="ACU638" s="155"/>
      <c r="ACV638" s="155"/>
      <c r="ACW638" s="155"/>
      <c r="ACX638" s="155"/>
      <c r="ACY638" s="155"/>
      <c r="ACZ638" s="155"/>
      <c r="ADA638" s="155"/>
      <c r="ADB638" s="155"/>
      <c r="ADC638" s="155"/>
      <c r="ADD638" s="155"/>
      <c r="ADE638" s="155"/>
      <c r="ADF638" s="155"/>
      <c r="ADG638" s="155"/>
      <c r="ADH638" s="155"/>
      <c r="ADI638" s="155"/>
      <c r="ADJ638" s="155"/>
      <c r="ADK638" s="155"/>
      <c r="ADL638" s="155"/>
      <c r="ADM638" s="155"/>
      <c r="ADN638" s="155"/>
      <c r="ADO638" s="155"/>
      <c r="ADP638" s="155"/>
      <c r="ADQ638" s="155"/>
      <c r="ADR638" s="155"/>
      <c r="ADS638" s="155"/>
      <c r="ADT638" s="155"/>
      <c r="ADU638" s="155"/>
      <c r="ADV638" s="155"/>
      <c r="ADW638" s="155"/>
      <c r="ADX638" s="155"/>
      <c r="ADY638" s="155"/>
      <c r="ADZ638" s="155"/>
      <c r="AEA638" s="155"/>
      <c r="AEB638" s="155"/>
      <c r="AEC638" s="155"/>
      <c r="AED638" s="155"/>
      <c r="AEE638" s="155"/>
      <c r="AEF638" s="155"/>
      <c r="AEG638" s="155"/>
      <c r="AEH638" s="155"/>
      <c r="AEI638" s="155"/>
      <c r="AEJ638" s="155"/>
      <c r="AEK638" s="155"/>
      <c r="AEL638" s="155"/>
      <c r="AEM638" s="155"/>
      <c r="AEN638" s="155"/>
      <c r="AEO638" s="155"/>
      <c r="AEP638" s="155"/>
      <c r="AEQ638" s="155"/>
      <c r="AER638" s="155"/>
      <c r="AES638" s="155"/>
      <c r="AET638" s="155"/>
      <c r="AEU638" s="155"/>
      <c r="AEV638" s="155"/>
      <c r="AEW638" s="155"/>
      <c r="AEX638" s="155"/>
      <c r="AEY638" s="155"/>
      <c r="AEZ638" s="155"/>
      <c r="AFA638" s="155"/>
      <c r="AFB638" s="155"/>
      <c r="AFC638" s="155"/>
      <c r="AFD638" s="155"/>
      <c r="AFE638" s="155"/>
      <c r="AFF638" s="155"/>
      <c r="AFG638" s="155"/>
      <c r="AFH638" s="155"/>
      <c r="AFI638" s="155"/>
      <c r="AFJ638" s="155"/>
      <c r="AFK638" s="155"/>
      <c r="AFL638" s="155"/>
      <c r="AFM638" s="155"/>
      <c r="AFN638" s="155"/>
      <c r="AFO638" s="155"/>
      <c r="AFP638" s="155"/>
      <c r="AFQ638" s="155"/>
      <c r="AFR638" s="155"/>
      <c r="AFS638" s="155"/>
      <c r="AFT638" s="155"/>
      <c r="AFU638" s="155"/>
      <c r="AFV638" s="155"/>
      <c r="AFW638" s="155"/>
      <c r="AFX638" s="155"/>
      <c r="AFY638" s="155"/>
      <c r="AFZ638" s="155"/>
      <c r="AGA638" s="155"/>
      <c r="AGB638" s="155"/>
      <c r="AGC638" s="155"/>
      <c r="AGD638" s="155"/>
      <c r="AGE638" s="155"/>
      <c r="AGF638" s="155"/>
      <c r="AGG638" s="155"/>
      <c r="AGH638" s="155"/>
      <c r="AGI638" s="155"/>
      <c r="AGJ638" s="155"/>
      <c r="AGK638" s="155"/>
      <c r="AGL638" s="155"/>
      <c r="AGM638" s="155"/>
      <c r="AGN638" s="155"/>
      <c r="AGO638" s="155"/>
      <c r="AGP638" s="155"/>
      <c r="AGQ638" s="155"/>
      <c r="AGR638" s="155"/>
      <c r="AGS638" s="155"/>
      <c r="AGT638" s="155"/>
      <c r="AGU638" s="155"/>
      <c r="AGV638" s="155"/>
      <c r="AGW638" s="155"/>
      <c r="AGX638" s="155"/>
      <c r="AGY638" s="155"/>
      <c r="AGZ638" s="155"/>
      <c r="AHA638" s="155"/>
      <c r="AHB638" s="155"/>
      <c r="AHC638" s="155"/>
      <c r="AHD638" s="155"/>
      <c r="AHE638" s="155"/>
      <c r="AHF638" s="155"/>
      <c r="AHG638" s="155"/>
      <c r="AHH638" s="155"/>
      <c r="AHI638" s="155"/>
      <c r="AHJ638" s="155"/>
      <c r="AHK638" s="155"/>
      <c r="AHL638" s="155"/>
      <c r="AHM638" s="155"/>
      <c r="AHN638" s="155"/>
      <c r="AHO638" s="155"/>
      <c r="AHP638" s="155"/>
      <c r="AHQ638" s="155"/>
      <c r="AHR638" s="155"/>
      <c r="AHS638" s="155"/>
      <c r="AHT638" s="155"/>
      <c r="AHU638" s="155"/>
      <c r="AHV638" s="155"/>
      <c r="AHW638" s="155"/>
      <c r="AHX638" s="155"/>
      <c r="AHY638" s="155"/>
      <c r="AHZ638" s="155"/>
      <c r="AIA638" s="155"/>
      <c r="AIB638" s="155"/>
      <c r="AIC638" s="155"/>
      <c r="AID638" s="155"/>
      <c r="AIE638" s="155"/>
      <c r="AIF638" s="155"/>
      <c r="AIG638" s="155"/>
      <c r="AIH638" s="155"/>
      <c r="AII638" s="155"/>
      <c r="AIJ638" s="155"/>
      <c r="AIK638" s="155"/>
      <c r="AIL638" s="155"/>
      <c r="AIM638" s="155"/>
      <c r="AIN638" s="155"/>
      <c r="AIO638" s="155"/>
      <c r="AIP638" s="155"/>
      <c r="AIQ638" s="155"/>
      <c r="AIR638" s="155"/>
      <c r="AIS638" s="155"/>
      <c r="AIT638" s="155"/>
      <c r="AIU638" s="155"/>
      <c r="AIV638" s="155"/>
      <c r="AIW638" s="155"/>
      <c r="AIX638" s="155"/>
      <c r="AIY638" s="155"/>
      <c r="AIZ638" s="155"/>
      <c r="AJA638" s="155"/>
      <c r="AJB638" s="155"/>
      <c r="AJC638" s="155"/>
      <c r="AJD638" s="155"/>
      <c r="AJE638" s="155"/>
      <c r="AJF638" s="155"/>
      <c r="AJG638" s="155"/>
      <c r="AJH638" s="155"/>
      <c r="AJI638" s="155"/>
      <c r="AJJ638" s="155"/>
      <c r="AJK638" s="155"/>
      <c r="AJL638" s="155"/>
      <c r="AJM638" s="155"/>
      <c r="AJN638" s="155"/>
      <c r="AJO638" s="155"/>
      <c r="AJP638" s="155"/>
      <c r="AJQ638" s="155"/>
      <c r="AJR638" s="155"/>
      <c r="AJS638" s="155"/>
      <c r="AJT638" s="155"/>
      <c r="AJU638" s="155"/>
      <c r="AJV638" s="155"/>
      <c r="AJW638" s="155"/>
      <c r="AJX638" s="155"/>
      <c r="AJY638" s="155"/>
      <c r="AJZ638" s="155"/>
      <c r="AKA638" s="155"/>
      <c r="AKB638" s="155"/>
      <c r="AKC638" s="155"/>
      <c r="AKD638" s="155"/>
      <c r="AKE638" s="155"/>
      <c r="AKF638" s="155"/>
      <c r="AKG638" s="155"/>
      <c r="AKH638" s="155"/>
      <c r="AKI638" s="155"/>
      <c r="AKJ638" s="155"/>
      <c r="AKK638" s="155"/>
      <c r="AKL638" s="155"/>
      <c r="AKM638" s="155"/>
      <c r="AKN638" s="155"/>
      <c r="AKO638" s="155"/>
      <c r="AKP638" s="155"/>
      <c r="AKQ638" s="155"/>
      <c r="AKR638" s="155"/>
      <c r="AKS638" s="155"/>
      <c r="AKT638" s="155"/>
      <c r="AKU638" s="155"/>
      <c r="AKV638" s="155"/>
      <c r="AKW638" s="155"/>
      <c r="AKX638" s="155"/>
      <c r="AKY638" s="155"/>
      <c r="AKZ638" s="155"/>
      <c r="ALA638" s="155"/>
      <c r="ALB638" s="155"/>
      <c r="ALC638" s="155"/>
      <c r="ALD638" s="155"/>
      <c r="ALE638" s="155"/>
      <c r="ALF638" s="155"/>
      <c r="ALG638" s="155"/>
      <c r="ALH638" s="155"/>
      <c r="ALI638" s="155"/>
      <c r="ALJ638" s="155"/>
      <c r="ALK638" s="155"/>
      <c r="ALL638" s="155"/>
      <c r="ALM638" s="155"/>
      <c r="ALN638" s="155"/>
      <c r="ALO638" s="155"/>
      <c r="ALP638" s="155"/>
      <c r="ALQ638" s="155"/>
      <c r="ALR638" s="155"/>
      <c r="ALS638" s="155"/>
      <c r="ALT638" s="155"/>
      <c r="ALU638" s="155"/>
      <c r="ALV638" s="155"/>
      <c r="ALW638" s="155"/>
      <c r="ALX638" s="155"/>
      <c r="ALY638" s="155"/>
      <c r="ALZ638" s="155"/>
      <c r="AMA638" s="155"/>
      <c r="AMB638" s="155"/>
      <c r="AMC638" s="155"/>
      <c r="AMD638" s="155"/>
      <c r="AME638" s="155"/>
      <c r="AMF638" s="155"/>
      <c r="AMG638" s="155"/>
      <c r="AMH638" s="155"/>
      <c r="AMI638" s="155"/>
      <c r="AMJ638" s="155"/>
      <c r="AMK638" s="155"/>
      <c r="AML638" s="155"/>
      <c r="AMM638" s="155"/>
      <c r="AMN638" s="155"/>
      <c r="AMO638" s="155"/>
      <c r="AMP638" s="155"/>
      <c r="AMQ638" s="155"/>
      <c r="AMR638" s="155"/>
      <c r="AMS638" s="155"/>
      <c r="AMT638" s="155"/>
      <c r="AMU638" s="155"/>
      <c r="AMV638" s="155"/>
      <c r="AMW638" s="155"/>
      <c r="AMX638" s="155"/>
      <c r="AMY638" s="155"/>
      <c r="AMZ638" s="155"/>
      <c r="ANA638" s="155"/>
      <c r="ANB638" s="155"/>
      <c r="ANC638" s="155"/>
      <c r="AND638" s="155"/>
      <c r="ANE638" s="155"/>
      <c r="ANF638" s="155"/>
      <c r="ANG638" s="155"/>
      <c r="ANH638" s="155"/>
      <c r="ANI638" s="155"/>
      <c r="ANJ638" s="155"/>
      <c r="ANK638" s="155"/>
      <c r="ANL638" s="155"/>
      <c r="ANM638" s="155"/>
      <c r="ANN638" s="155"/>
      <c r="ANO638" s="155"/>
      <c r="ANP638" s="155"/>
      <c r="ANQ638" s="155"/>
      <c r="ANR638" s="155"/>
      <c r="ANS638" s="155"/>
      <c r="ANT638" s="155"/>
      <c r="ANU638" s="155"/>
      <c r="ANV638" s="155"/>
      <c r="ANW638" s="155"/>
      <c r="ANX638" s="155"/>
      <c r="ANY638" s="155"/>
      <c r="ANZ638" s="155"/>
      <c r="AOA638" s="155"/>
      <c r="AOB638" s="155"/>
      <c r="AOC638" s="155"/>
      <c r="AOD638" s="155"/>
      <c r="AOE638" s="155"/>
      <c r="AOF638" s="155"/>
      <c r="AOG638" s="155"/>
      <c r="AOH638" s="155"/>
      <c r="AOI638" s="155"/>
      <c r="AOJ638" s="155"/>
      <c r="AOK638" s="155"/>
      <c r="AOL638" s="155"/>
      <c r="AOM638" s="155"/>
      <c r="AON638" s="155"/>
      <c r="AOO638" s="155"/>
      <c r="AOP638" s="155"/>
      <c r="AOQ638" s="155"/>
      <c r="AOR638" s="155"/>
      <c r="AOS638" s="155"/>
      <c r="AOT638" s="155"/>
      <c r="AOU638" s="155"/>
      <c r="AOV638" s="155"/>
      <c r="AOW638" s="155"/>
      <c r="AOX638" s="155"/>
      <c r="AOY638" s="155"/>
      <c r="AOZ638" s="155"/>
      <c r="APA638" s="155"/>
      <c r="APB638" s="155"/>
      <c r="APC638" s="155"/>
      <c r="APD638" s="155"/>
      <c r="APE638" s="155"/>
      <c r="APF638" s="155"/>
      <c r="APG638" s="155"/>
      <c r="APH638" s="155"/>
      <c r="API638" s="155"/>
      <c r="APJ638" s="155"/>
      <c r="APK638" s="155"/>
      <c r="APL638" s="155"/>
      <c r="APM638" s="155"/>
      <c r="APN638" s="155"/>
      <c r="APO638" s="155"/>
      <c r="APP638" s="155"/>
      <c r="APQ638" s="155"/>
      <c r="APR638" s="155"/>
      <c r="APS638" s="155"/>
      <c r="APT638" s="155"/>
      <c r="APU638" s="155"/>
      <c r="APV638" s="155"/>
      <c r="APW638" s="155"/>
      <c r="APX638" s="155"/>
      <c r="APY638" s="155"/>
      <c r="APZ638" s="155"/>
      <c r="AQA638" s="155"/>
      <c r="AQB638" s="155"/>
      <c r="AQC638" s="155"/>
      <c r="AQD638" s="155"/>
      <c r="AQE638" s="155"/>
      <c r="AQF638" s="155"/>
      <c r="AQG638" s="155"/>
      <c r="AQH638" s="155"/>
      <c r="AQI638" s="155"/>
      <c r="AQJ638" s="155"/>
      <c r="AQK638" s="155"/>
      <c r="AQL638" s="155"/>
      <c r="AQM638" s="155"/>
      <c r="AQN638" s="155"/>
      <c r="AQO638" s="155"/>
      <c r="AQP638" s="155"/>
      <c r="AQQ638" s="155"/>
      <c r="AQR638" s="155"/>
      <c r="AQS638" s="155"/>
      <c r="AQT638" s="155"/>
      <c r="AQU638" s="155"/>
      <c r="AQV638" s="155"/>
      <c r="AQW638" s="155"/>
      <c r="AQX638" s="155"/>
      <c r="AQY638" s="155"/>
      <c r="AQZ638" s="155"/>
      <c r="ARA638" s="155"/>
      <c r="ARB638" s="155"/>
      <c r="ARC638" s="155"/>
      <c r="ARD638" s="155"/>
      <c r="ARE638" s="155"/>
      <c r="ARF638" s="155"/>
      <c r="ARG638" s="155"/>
      <c r="ARH638" s="155"/>
      <c r="ARI638" s="155"/>
      <c r="ARJ638" s="155"/>
      <c r="ARK638" s="155"/>
      <c r="ARL638" s="155"/>
      <c r="ARM638" s="155"/>
      <c r="ARN638" s="155"/>
      <c r="ARO638" s="155"/>
      <c r="ARP638" s="155"/>
      <c r="ARQ638" s="155"/>
      <c r="ARR638" s="155"/>
      <c r="ARS638" s="155"/>
      <c r="ART638" s="155"/>
      <c r="ARU638" s="155"/>
      <c r="ARV638" s="155"/>
      <c r="ARW638" s="155"/>
      <c r="ARX638" s="155"/>
      <c r="ARY638" s="155"/>
      <c r="ARZ638" s="155"/>
      <c r="ASA638" s="155"/>
      <c r="ASB638" s="155"/>
      <c r="ASC638" s="155"/>
      <c r="ASD638" s="155"/>
      <c r="ASE638" s="155"/>
      <c r="ASF638" s="155"/>
      <c r="ASG638" s="155"/>
      <c r="ASH638" s="155"/>
      <c r="ASI638" s="155"/>
      <c r="ASJ638" s="155"/>
      <c r="ASK638" s="155"/>
      <c r="ASL638" s="155"/>
      <c r="ASM638" s="155"/>
      <c r="ASN638" s="155"/>
      <c r="ASO638" s="155"/>
      <c r="ASP638" s="155"/>
      <c r="ASQ638" s="155"/>
      <c r="ASR638" s="155"/>
      <c r="ASS638" s="155"/>
      <c r="AST638" s="155"/>
      <c r="ASU638" s="155"/>
      <c r="ASV638" s="155"/>
      <c r="ASW638" s="155"/>
      <c r="ASX638" s="155"/>
      <c r="ASY638" s="155"/>
      <c r="ASZ638" s="155"/>
      <c r="ATA638" s="155"/>
      <c r="ATB638" s="155"/>
      <c r="ATC638" s="155"/>
      <c r="ATD638" s="155"/>
      <c r="ATE638" s="155"/>
      <c r="ATF638" s="155"/>
      <c r="ATG638" s="155"/>
      <c r="ATH638" s="155"/>
      <c r="ATI638" s="155"/>
      <c r="ATJ638" s="155"/>
      <c r="ATK638" s="155"/>
      <c r="ATL638" s="155"/>
      <c r="ATM638" s="155"/>
      <c r="ATN638" s="155"/>
      <c r="ATO638" s="155"/>
      <c r="ATP638" s="155"/>
      <c r="ATQ638" s="155"/>
      <c r="ATR638" s="155"/>
      <c r="ATS638" s="155"/>
      <c r="ATT638" s="155"/>
      <c r="ATU638" s="155"/>
      <c r="ATV638" s="155"/>
      <c r="ATW638" s="155"/>
      <c r="ATX638" s="155"/>
      <c r="ATY638" s="155"/>
      <c r="ATZ638" s="155"/>
      <c r="AUA638" s="155"/>
      <c r="AUB638" s="155"/>
      <c r="AUC638" s="155"/>
      <c r="AUD638" s="155"/>
      <c r="AUE638" s="155"/>
      <c r="AUF638" s="155"/>
      <c r="AUG638" s="155"/>
      <c r="AUH638" s="155"/>
      <c r="AUI638" s="155"/>
      <c r="AUJ638" s="155"/>
      <c r="AUK638" s="155"/>
      <c r="AUL638" s="155"/>
      <c r="AUM638" s="155"/>
      <c r="AUN638" s="155"/>
      <c r="AUO638" s="155"/>
      <c r="AUP638" s="155"/>
      <c r="AUQ638" s="155"/>
      <c r="AUR638" s="155"/>
      <c r="AUS638" s="155"/>
      <c r="AUT638" s="155"/>
      <c r="AUU638" s="155"/>
      <c r="AUV638" s="155"/>
      <c r="AUW638" s="155"/>
      <c r="AUX638" s="155"/>
      <c r="AUY638" s="155"/>
      <c r="AUZ638" s="155"/>
      <c r="AVA638" s="155"/>
      <c r="AVB638" s="155"/>
      <c r="AVC638" s="155"/>
      <c r="AVD638" s="155"/>
      <c r="AVE638" s="155"/>
      <c r="AVF638" s="155"/>
      <c r="AVG638" s="155"/>
      <c r="AVH638" s="155"/>
      <c r="AVI638" s="155"/>
      <c r="AVJ638" s="155"/>
      <c r="AVK638" s="155"/>
      <c r="AVL638" s="155"/>
      <c r="AVM638" s="155"/>
      <c r="AVN638" s="155"/>
      <c r="AVO638" s="155"/>
      <c r="AVP638" s="155"/>
      <c r="AVQ638" s="155"/>
      <c r="AVR638" s="155"/>
      <c r="AVS638" s="155"/>
      <c r="AVT638" s="155"/>
      <c r="AVU638" s="155"/>
      <c r="AVV638" s="155"/>
      <c r="AVW638" s="155"/>
      <c r="AVX638" s="155"/>
      <c r="AVY638" s="155"/>
      <c r="AVZ638" s="155"/>
      <c r="AWA638" s="155"/>
      <c r="AWB638" s="155"/>
      <c r="AWC638" s="155"/>
      <c r="AWD638" s="155"/>
      <c r="AWE638" s="155"/>
      <c r="AWF638" s="155"/>
      <c r="AWG638" s="155"/>
      <c r="AWH638" s="155"/>
      <c r="AWI638" s="155"/>
      <c r="AWJ638" s="155"/>
      <c r="AWK638" s="155"/>
      <c r="AWL638" s="155"/>
      <c r="AWM638" s="155"/>
      <c r="AWN638" s="155"/>
      <c r="AWO638" s="155"/>
      <c r="AWP638" s="155"/>
      <c r="AWQ638" s="155"/>
      <c r="AWR638" s="155"/>
      <c r="AWS638" s="155"/>
      <c r="AWT638" s="155"/>
      <c r="AWU638" s="155"/>
      <c r="AWV638" s="155"/>
      <c r="AWW638" s="155"/>
      <c r="AWX638" s="155"/>
      <c r="AWY638" s="155"/>
      <c r="AWZ638" s="155"/>
      <c r="AXA638" s="155"/>
      <c r="AXB638" s="155"/>
      <c r="AXC638" s="155"/>
      <c r="AXD638" s="155"/>
      <c r="AXE638" s="155"/>
      <c r="AXF638" s="155"/>
      <c r="AXG638" s="155"/>
      <c r="AXH638" s="155"/>
      <c r="AXI638" s="155"/>
      <c r="AXJ638" s="155"/>
      <c r="AXK638" s="155"/>
      <c r="AXL638" s="155"/>
      <c r="AXM638" s="155"/>
      <c r="AXN638" s="155"/>
      <c r="AXO638" s="155"/>
      <c r="AXP638" s="155"/>
      <c r="AXQ638" s="155"/>
      <c r="AXR638" s="155"/>
      <c r="AXS638" s="155"/>
      <c r="AXT638" s="155"/>
      <c r="AXU638" s="155"/>
      <c r="AXV638" s="155"/>
      <c r="AXW638" s="155"/>
      <c r="AXX638" s="155"/>
      <c r="AXY638" s="155"/>
      <c r="AXZ638" s="155"/>
      <c r="AYA638" s="155"/>
      <c r="AYB638" s="155"/>
      <c r="AYC638" s="155"/>
      <c r="AYD638" s="155"/>
      <c r="AYE638" s="155"/>
      <c r="AYF638" s="155"/>
      <c r="AYG638" s="155"/>
      <c r="AYH638" s="155"/>
      <c r="AYI638" s="155"/>
      <c r="AYJ638" s="155"/>
      <c r="AYK638" s="155"/>
      <c r="AYL638" s="155"/>
      <c r="AYM638" s="155"/>
      <c r="AYN638" s="155"/>
      <c r="AYO638" s="155"/>
      <c r="AYP638" s="155"/>
      <c r="AYQ638" s="155"/>
      <c r="AYR638" s="155"/>
      <c r="AYS638" s="155"/>
      <c r="AYT638" s="155"/>
      <c r="AYU638" s="155"/>
      <c r="AYV638" s="155"/>
      <c r="AYW638" s="155"/>
      <c r="AYX638" s="155"/>
      <c r="AYY638" s="155"/>
      <c r="AYZ638" s="155"/>
      <c r="AZA638" s="155"/>
      <c r="AZB638" s="155"/>
      <c r="AZC638" s="155"/>
      <c r="AZD638" s="155"/>
      <c r="AZE638" s="155"/>
      <c r="AZF638" s="155"/>
      <c r="AZG638" s="155"/>
      <c r="AZH638" s="155"/>
      <c r="AZI638" s="155"/>
      <c r="AZJ638" s="155"/>
      <c r="AZK638" s="155"/>
      <c r="AZL638" s="155"/>
      <c r="AZM638" s="155"/>
      <c r="AZN638" s="155"/>
      <c r="AZO638" s="155"/>
      <c r="AZP638" s="155"/>
      <c r="AZQ638" s="155"/>
      <c r="AZR638" s="155"/>
      <c r="AZS638" s="155"/>
      <c r="AZT638" s="155"/>
      <c r="AZU638" s="155"/>
      <c r="AZV638" s="155"/>
      <c r="AZW638" s="155"/>
      <c r="AZX638" s="155"/>
      <c r="AZY638" s="155"/>
      <c r="AZZ638" s="155"/>
      <c r="BAA638" s="155"/>
      <c r="BAB638" s="155"/>
      <c r="BAC638" s="155"/>
      <c r="BAD638" s="155"/>
      <c r="BAE638" s="155"/>
      <c r="BAF638" s="155"/>
      <c r="BAG638" s="155"/>
      <c r="BAH638" s="155"/>
      <c r="BAI638" s="155"/>
      <c r="BAJ638" s="155"/>
      <c r="BAK638" s="155"/>
      <c r="BAL638" s="155"/>
      <c r="BAM638" s="155"/>
      <c r="BAN638" s="155"/>
      <c r="BAO638" s="155"/>
      <c r="BAP638" s="155"/>
      <c r="BAQ638" s="155"/>
      <c r="BAR638" s="155"/>
      <c r="BAS638" s="155"/>
      <c r="BAT638" s="155"/>
      <c r="BAU638" s="155"/>
      <c r="BAV638" s="155"/>
      <c r="BAW638" s="155"/>
      <c r="BAX638" s="155"/>
      <c r="BAY638" s="155"/>
      <c r="BAZ638" s="155"/>
      <c r="BBA638" s="155"/>
      <c r="BBB638" s="155"/>
      <c r="BBC638" s="155"/>
      <c r="BBD638" s="155"/>
      <c r="BBE638" s="155"/>
      <c r="BBF638" s="155"/>
      <c r="BBG638" s="155"/>
      <c r="BBH638" s="155"/>
      <c r="BBI638" s="155"/>
      <c r="BBJ638" s="155"/>
      <c r="BBK638" s="155"/>
      <c r="BBL638" s="155"/>
      <c r="BBM638" s="155"/>
      <c r="BBN638" s="155"/>
      <c r="BBO638" s="155"/>
      <c r="BBP638" s="155"/>
      <c r="BBQ638" s="155"/>
      <c r="BBR638" s="155"/>
      <c r="BBS638" s="155"/>
      <c r="BBT638" s="155"/>
      <c r="BBU638" s="155"/>
      <c r="BBV638" s="155"/>
      <c r="BBW638" s="155"/>
      <c r="BBX638" s="155"/>
      <c r="BBY638" s="155"/>
      <c r="BBZ638" s="155"/>
      <c r="BCA638" s="155"/>
      <c r="BCB638" s="155"/>
      <c r="BCC638" s="155"/>
      <c r="BCD638" s="155"/>
      <c r="BCE638" s="155"/>
      <c r="BCF638" s="155"/>
      <c r="BCG638" s="155"/>
      <c r="BCH638" s="155"/>
      <c r="BCI638" s="155"/>
      <c r="BCJ638" s="155"/>
      <c r="BCK638" s="155"/>
      <c r="BCL638" s="155"/>
      <c r="BCM638" s="155"/>
      <c r="BCN638" s="155"/>
      <c r="BCO638" s="155"/>
      <c r="BCP638" s="155"/>
      <c r="BCQ638" s="155"/>
      <c r="BCR638" s="155"/>
      <c r="BCS638" s="155"/>
      <c r="BCT638" s="155"/>
      <c r="BCU638" s="155"/>
      <c r="BCV638" s="155"/>
      <c r="BCW638" s="155"/>
      <c r="BCX638" s="155"/>
      <c r="BCY638" s="155"/>
      <c r="BCZ638" s="155"/>
      <c r="BDA638" s="155"/>
      <c r="BDB638" s="155"/>
      <c r="BDC638" s="155"/>
      <c r="BDD638" s="155"/>
      <c r="BDE638" s="155"/>
      <c r="BDF638" s="155"/>
      <c r="BDG638" s="155"/>
      <c r="BDH638" s="155"/>
      <c r="BDI638" s="155"/>
      <c r="BDJ638" s="155"/>
      <c r="BDK638" s="155"/>
      <c r="BDL638" s="155"/>
      <c r="BDM638" s="155"/>
      <c r="BDN638" s="155"/>
      <c r="BDO638" s="155"/>
      <c r="BDP638" s="155"/>
      <c r="BDQ638" s="155"/>
      <c r="BDR638" s="155"/>
      <c r="BDS638" s="155"/>
      <c r="BDT638" s="155"/>
      <c r="BDU638" s="155"/>
      <c r="BDV638" s="155"/>
      <c r="BDW638" s="155"/>
      <c r="BDX638" s="155"/>
      <c r="BDY638" s="155"/>
      <c r="BDZ638" s="155"/>
      <c r="BEA638" s="155"/>
      <c r="BEB638" s="155"/>
      <c r="BEC638" s="155"/>
      <c r="BED638" s="155"/>
      <c r="BEE638" s="155"/>
      <c r="BEF638" s="155"/>
      <c r="BEG638" s="155"/>
      <c r="BEH638" s="155"/>
      <c r="BEI638" s="155"/>
      <c r="BEJ638" s="155"/>
      <c r="BEK638" s="155"/>
      <c r="BEL638" s="155"/>
      <c r="BEM638" s="155"/>
      <c r="BEN638" s="155"/>
      <c r="BEO638" s="155"/>
      <c r="BEP638" s="155"/>
      <c r="BEQ638" s="155"/>
      <c r="BER638" s="155"/>
      <c r="BES638" s="155"/>
      <c r="BET638" s="155"/>
      <c r="BEU638" s="155"/>
      <c r="BEV638" s="155"/>
      <c r="BEW638" s="155"/>
      <c r="BEX638" s="155"/>
      <c r="BEY638" s="155"/>
      <c r="BEZ638" s="155"/>
      <c r="BFA638" s="155"/>
      <c r="BFB638" s="155"/>
      <c r="BFC638" s="155"/>
      <c r="BFD638" s="155"/>
      <c r="BFE638" s="155"/>
      <c r="BFF638" s="155"/>
      <c r="BFG638" s="155"/>
      <c r="BFH638" s="155"/>
      <c r="BFI638" s="155"/>
      <c r="BFJ638" s="155"/>
      <c r="BFK638" s="155"/>
      <c r="BFL638" s="155"/>
      <c r="BFM638" s="155"/>
      <c r="BFN638" s="155"/>
      <c r="BFO638" s="155"/>
      <c r="BFP638" s="155"/>
      <c r="BFQ638" s="155"/>
      <c r="BFR638" s="155"/>
      <c r="BFS638" s="155"/>
      <c r="BFT638" s="155"/>
      <c r="BFU638" s="155"/>
      <c r="BFV638" s="155"/>
      <c r="BFW638" s="155"/>
      <c r="BFX638" s="155"/>
      <c r="BFY638" s="155"/>
      <c r="BFZ638" s="155"/>
      <c r="BGA638" s="155"/>
      <c r="BGB638" s="155"/>
      <c r="BGC638" s="155"/>
      <c r="BGD638" s="155"/>
      <c r="BGE638" s="155"/>
      <c r="BGF638" s="155"/>
      <c r="BGG638" s="155"/>
      <c r="BGH638" s="155"/>
      <c r="BGI638" s="155"/>
      <c r="BGJ638" s="155"/>
      <c r="BGK638" s="155"/>
      <c r="BGL638" s="155"/>
      <c r="BGM638" s="155"/>
      <c r="BGN638" s="155"/>
      <c r="BGO638" s="155"/>
      <c r="BGP638" s="155"/>
      <c r="BGQ638" s="155"/>
      <c r="BGR638" s="155"/>
      <c r="BGS638" s="155"/>
      <c r="BGT638" s="155"/>
      <c r="BGU638" s="155"/>
      <c r="BGV638" s="155"/>
      <c r="BGW638" s="155"/>
      <c r="BGX638" s="155"/>
      <c r="BGY638" s="155"/>
      <c r="BGZ638" s="155"/>
      <c r="BHA638" s="155"/>
      <c r="BHB638" s="155"/>
      <c r="BHC638" s="155"/>
      <c r="BHD638" s="155"/>
      <c r="BHE638" s="155"/>
      <c r="BHF638" s="155"/>
      <c r="BHG638" s="155"/>
      <c r="BHH638" s="155"/>
      <c r="BHI638" s="155"/>
      <c r="BHJ638" s="155"/>
      <c r="BHK638" s="155"/>
      <c r="BHL638" s="155"/>
      <c r="BHM638" s="155"/>
      <c r="BHN638" s="155"/>
      <c r="BHO638" s="155"/>
      <c r="BHP638" s="155"/>
      <c r="BHQ638" s="155"/>
      <c r="BHR638" s="155"/>
      <c r="BHS638" s="155"/>
      <c r="BHT638" s="155"/>
      <c r="BHU638" s="155"/>
      <c r="BHV638" s="155"/>
      <c r="BHW638" s="155"/>
      <c r="BHX638" s="155"/>
      <c r="BHY638" s="155"/>
      <c r="BHZ638" s="155"/>
      <c r="BIA638" s="155"/>
      <c r="BIB638" s="155"/>
      <c r="BIC638" s="155"/>
      <c r="BID638" s="155"/>
      <c r="BIE638" s="155"/>
      <c r="BIF638" s="155"/>
      <c r="BIG638" s="155"/>
      <c r="BIH638" s="155"/>
      <c r="BII638" s="155"/>
      <c r="BIJ638" s="155"/>
      <c r="BIK638" s="155"/>
      <c r="BIL638" s="155"/>
      <c r="BIM638" s="155"/>
      <c r="BIN638" s="155"/>
      <c r="BIO638" s="155"/>
      <c r="BIP638" s="155"/>
      <c r="BIQ638" s="155"/>
      <c r="BIR638" s="155"/>
      <c r="BIS638" s="155"/>
      <c r="BIT638" s="155"/>
      <c r="BIU638" s="155"/>
      <c r="BIV638" s="155"/>
      <c r="BIW638" s="155"/>
      <c r="BIX638" s="155"/>
      <c r="BIY638" s="155"/>
      <c r="BIZ638" s="155"/>
      <c r="BJA638" s="155"/>
      <c r="BJB638" s="155"/>
      <c r="BJC638" s="155"/>
      <c r="BJD638" s="155"/>
      <c r="BJE638" s="155"/>
      <c r="BJF638" s="155"/>
      <c r="BJG638" s="155"/>
      <c r="BJH638" s="155"/>
      <c r="BJI638" s="155"/>
      <c r="BJJ638" s="155"/>
      <c r="BJK638" s="155"/>
      <c r="BJL638" s="155"/>
      <c r="BJM638" s="155"/>
      <c r="BJN638" s="155"/>
      <c r="BJO638" s="155"/>
      <c r="BJP638" s="155"/>
      <c r="BJQ638" s="155"/>
      <c r="BJR638" s="155"/>
      <c r="BJS638" s="155"/>
      <c r="BJT638" s="155"/>
      <c r="BJU638" s="155"/>
      <c r="BJV638" s="155"/>
      <c r="BJW638" s="155"/>
      <c r="BJX638" s="155"/>
      <c r="BJY638" s="155"/>
      <c r="BJZ638" s="155"/>
      <c r="BKA638" s="155"/>
      <c r="BKB638" s="155"/>
      <c r="BKC638" s="155"/>
      <c r="BKD638" s="155"/>
      <c r="BKE638" s="155"/>
      <c r="BKF638" s="155"/>
      <c r="BKG638" s="155"/>
      <c r="BKH638" s="155"/>
      <c r="BKI638" s="155"/>
      <c r="BKJ638" s="155"/>
      <c r="BKK638" s="155"/>
      <c r="BKL638" s="155"/>
      <c r="BKM638" s="155"/>
      <c r="BKN638" s="155"/>
      <c r="BKO638" s="155"/>
      <c r="BKP638" s="155"/>
      <c r="BKQ638" s="155"/>
      <c r="BKR638" s="155"/>
      <c r="BKS638" s="155"/>
      <c r="BKT638" s="155"/>
      <c r="BKU638" s="155"/>
      <c r="BKV638" s="155"/>
      <c r="BKW638" s="155"/>
      <c r="BKX638" s="155"/>
      <c r="BKY638" s="155"/>
      <c r="BKZ638" s="155"/>
      <c r="BLA638" s="155"/>
      <c r="BLB638" s="155"/>
      <c r="BLC638" s="155"/>
      <c r="BLD638" s="155"/>
      <c r="BLE638" s="155"/>
      <c r="BLF638" s="155"/>
      <c r="BLG638" s="155"/>
      <c r="BLH638" s="155"/>
      <c r="BLI638" s="155"/>
      <c r="BLJ638" s="155"/>
      <c r="BLK638" s="155"/>
      <c r="BLL638" s="155"/>
      <c r="BLM638" s="155"/>
      <c r="BLN638" s="155"/>
      <c r="BLO638" s="155"/>
      <c r="BLP638" s="155"/>
      <c r="BLQ638" s="155"/>
      <c r="BLR638" s="155"/>
      <c r="BLS638" s="155"/>
      <c r="BLT638" s="155"/>
      <c r="BLU638" s="155"/>
      <c r="BLV638" s="155"/>
      <c r="BLW638" s="155"/>
      <c r="BLX638" s="155"/>
      <c r="BLY638" s="155"/>
      <c r="BLZ638" s="155"/>
      <c r="BMA638" s="155"/>
      <c r="BMB638" s="155"/>
      <c r="BMC638" s="155"/>
      <c r="BMD638" s="155"/>
      <c r="BME638" s="155"/>
      <c r="BMF638" s="155"/>
      <c r="BMG638" s="155"/>
      <c r="BMH638" s="155"/>
      <c r="BMI638" s="155"/>
      <c r="BMJ638" s="155"/>
      <c r="BMK638" s="155"/>
      <c r="BML638" s="155"/>
      <c r="BMM638" s="155"/>
      <c r="BMN638" s="155"/>
      <c r="BMO638" s="155"/>
      <c r="BMP638" s="155"/>
      <c r="BMQ638" s="155"/>
      <c r="BMR638" s="155"/>
      <c r="BMS638" s="155"/>
      <c r="BMT638" s="155"/>
      <c r="BMU638" s="155"/>
      <c r="BMV638" s="155"/>
      <c r="BMW638" s="155"/>
      <c r="BMX638" s="155"/>
      <c r="BMY638" s="155"/>
      <c r="BMZ638" s="155"/>
      <c r="BNA638" s="155"/>
      <c r="BNB638" s="155"/>
      <c r="BNC638" s="155"/>
      <c r="BND638" s="155"/>
      <c r="BNE638" s="155"/>
      <c r="BNF638" s="155"/>
      <c r="BNG638" s="155"/>
      <c r="BNH638" s="155"/>
      <c r="BNI638" s="155"/>
      <c r="BNJ638" s="155"/>
      <c r="BNK638" s="155"/>
      <c r="BNL638" s="155"/>
      <c r="BNM638" s="155"/>
      <c r="BNN638" s="155"/>
      <c r="BNO638" s="155"/>
      <c r="BNP638" s="155"/>
      <c r="BNQ638" s="155"/>
      <c r="BNR638" s="155"/>
      <c r="BNS638" s="155"/>
      <c r="BNT638" s="155"/>
      <c r="BNU638" s="155"/>
      <c r="BNV638" s="155"/>
      <c r="BNW638" s="155"/>
      <c r="BNX638" s="155"/>
      <c r="BNY638" s="155"/>
      <c r="BNZ638" s="155"/>
      <c r="BOA638" s="155"/>
      <c r="BOB638" s="155"/>
      <c r="BOC638" s="155"/>
      <c r="BOD638" s="155"/>
      <c r="BOE638" s="155"/>
      <c r="BOF638" s="155"/>
      <c r="BOG638" s="155"/>
      <c r="BOH638" s="155"/>
      <c r="BOI638" s="155"/>
      <c r="BOJ638" s="155"/>
      <c r="BOK638" s="155"/>
      <c r="BOL638" s="155"/>
      <c r="BOM638" s="155"/>
      <c r="BON638" s="155"/>
      <c r="BOO638" s="155"/>
      <c r="BOP638" s="155"/>
      <c r="BOQ638" s="155"/>
      <c r="BOR638" s="155"/>
      <c r="BOS638" s="155"/>
      <c r="BOT638" s="155"/>
      <c r="BOU638" s="155"/>
      <c r="BOV638" s="155"/>
      <c r="BOW638" s="155"/>
      <c r="BOX638" s="155"/>
      <c r="BOY638" s="155"/>
      <c r="BOZ638" s="155"/>
      <c r="BPA638" s="155"/>
      <c r="BPB638" s="155"/>
      <c r="BPC638" s="155"/>
      <c r="BPD638" s="155"/>
      <c r="BPE638" s="155"/>
      <c r="BPF638" s="155"/>
      <c r="BPG638" s="155"/>
      <c r="BPH638" s="155"/>
      <c r="BPI638" s="155"/>
      <c r="BPJ638" s="155"/>
      <c r="BPK638" s="155"/>
      <c r="BPL638" s="155"/>
      <c r="BPM638" s="155"/>
      <c r="BPN638" s="155"/>
      <c r="BPO638" s="155"/>
      <c r="BPP638" s="155"/>
      <c r="BPQ638" s="155"/>
      <c r="BPR638" s="155"/>
      <c r="BPS638" s="155"/>
      <c r="BPT638" s="155"/>
      <c r="BPU638" s="155"/>
      <c r="BPV638" s="155"/>
      <c r="BPW638" s="155"/>
      <c r="BPX638" s="155"/>
      <c r="BPY638" s="155"/>
      <c r="BPZ638" s="155"/>
      <c r="BQA638" s="155"/>
      <c r="BQB638" s="155"/>
      <c r="BQC638" s="155"/>
      <c r="BQD638" s="155"/>
      <c r="BQE638" s="155"/>
      <c r="BQF638" s="155"/>
      <c r="BQG638" s="155"/>
      <c r="BQH638" s="155"/>
      <c r="BQI638" s="155"/>
      <c r="BQJ638" s="155"/>
      <c r="BQK638" s="155"/>
      <c r="BQL638" s="155"/>
      <c r="BQM638" s="155"/>
      <c r="BQN638" s="155"/>
      <c r="BQO638" s="155"/>
      <c r="BQP638" s="155"/>
      <c r="BQQ638" s="155"/>
      <c r="BQR638" s="155"/>
      <c r="BQS638" s="155"/>
      <c r="BQT638" s="155"/>
      <c r="BQU638" s="155"/>
      <c r="BQV638" s="155"/>
      <c r="BQW638" s="155"/>
      <c r="BQX638" s="155"/>
      <c r="BQY638" s="155"/>
      <c r="BQZ638" s="155"/>
      <c r="BRA638" s="155"/>
      <c r="BRB638" s="155"/>
      <c r="BRC638" s="155"/>
      <c r="BRD638" s="155"/>
      <c r="BRE638" s="155"/>
      <c r="BRF638" s="155"/>
      <c r="BRG638" s="155"/>
      <c r="BRH638" s="155"/>
      <c r="BRI638" s="155"/>
      <c r="BRJ638" s="155"/>
      <c r="BRK638" s="155"/>
      <c r="BRL638" s="155"/>
      <c r="BRM638" s="155"/>
      <c r="BRN638" s="155"/>
      <c r="BRO638" s="155"/>
      <c r="BRP638" s="155"/>
      <c r="BRQ638" s="155"/>
      <c r="BRR638" s="155"/>
      <c r="BRS638" s="155"/>
      <c r="BRT638" s="155"/>
      <c r="BRU638" s="155"/>
      <c r="BRV638" s="155"/>
      <c r="BRW638" s="155"/>
      <c r="BRX638" s="155"/>
      <c r="BRY638" s="155"/>
      <c r="BRZ638" s="155"/>
      <c r="BSA638" s="155"/>
      <c r="BSB638" s="155"/>
      <c r="BSC638" s="155"/>
      <c r="BSD638" s="155"/>
      <c r="BSE638" s="155"/>
      <c r="BSF638" s="155"/>
      <c r="BSG638" s="155"/>
      <c r="BSH638" s="155"/>
      <c r="BSI638" s="155"/>
      <c r="BSJ638" s="155"/>
      <c r="BSK638" s="155"/>
      <c r="BSL638" s="155"/>
      <c r="BSM638" s="155"/>
      <c r="BSN638" s="155"/>
      <c r="BSO638" s="155"/>
      <c r="BSP638" s="155"/>
      <c r="BSQ638" s="155"/>
      <c r="BSR638" s="155"/>
      <c r="BSS638" s="155"/>
      <c r="BST638" s="155"/>
      <c r="BSU638" s="155"/>
      <c r="BSV638" s="155"/>
      <c r="BSW638" s="155"/>
      <c r="BSX638" s="155"/>
      <c r="BSY638" s="155"/>
      <c r="BSZ638" s="155"/>
      <c r="BTA638" s="155"/>
      <c r="BTB638" s="155"/>
      <c r="BTC638" s="155"/>
      <c r="BTD638" s="155"/>
      <c r="BTE638" s="155"/>
      <c r="BTF638" s="155"/>
      <c r="BTG638" s="155"/>
      <c r="BTH638" s="155"/>
      <c r="BTI638" s="155"/>
      <c r="BTJ638" s="155"/>
      <c r="BTK638" s="155"/>
      <c r="BTL638" s="155"/>
      <c r="BTM638" s="155"/>
      <c r="BTN638" s="155"/>
      <c r="BTO638" s="155"/>
      <c r="BTP638" s="155"/>
      <c r="BTQ638" s="155"/>
      <c r="BTR638" s="155"/>
      <c r="BTS638" s="155"/>
      <c r="BTT638" s="155"/>
      <c r="BTU638" s="155"/>
      <c r="BTV638" s="155"/>
      <c r="BTW638" s="155"/>
      <c r="BTX638" s="155"/>
      <c r="BTY638" s="155"/>
      <c r="BTZ638" s="155"/>
      <c r="BUA638" s="155"/>
      <c r="BUB638" s="155"/>
      <c r="BUC638" s="155"/>
      <c r="BUD638" s="155"/>
      <c r="BUE638" s="155"/>
      <c r="BUF638" s="155"/>
      <c r="BUG638" s="155"/>
      <c r="BUH638" s="155"/>
      <c r="BUI638" s="155"/>
      <c r="BUJ638" s="155"/>
      <c r="BUK638" s="155"/>
      <c r="BUL638" s="155"/>
      <c r="BUM638" s="155"/>
      <c r="BUN638" s="155"/>
      <c r="BUO638" s="155"/>
      <c r="BUP638" s="155"/>
      <c r="BUQ638" s="155"/>
      <c r="BUR638" s="155"/>
      <c r="BUS638" s="155"/>
      <c r="BUT638" s="155"/>
      <c r="BUU638" s="155"/>
      <c r="BUV638" s="155"/>
      <c r="BUW638" s="155"/>
      <c r="BUX638" s="155"/>
      <c r="BUY638" s="155"/>
      <c r="BUZ638" s="155"/>
      <c r="BVA638" s="155"/>
      <c r="BVB638" s="155"/>
      <c r="BVC638" s="155"/>
      <c r="BVD638" s="155"/>
      <c r="BVE638" s="155"/>
      <c r="BVF638" s="155"/>
      <c r="BVG638" s="155"/>
      <c r="BVH638" s="155"/>
      <c r="BVI638" s="155"/>
      <c r="BVJ638" s="155"/>
      <c r="BVK638" s="155"/>
      <c r="BVL638" s="155"/>
      <c r="BVM638" s="155"/>
      <c r="BVN638" s="155"/>
      <c r="BVO638" s="155"/>
      <c r="BVP638" s="155"/>
      <c r="BVQ638" s="155"/>
      <c r="BVR638" s="155"/>
      <c r="BVS638" s="155"/>
      <c r="BVT638" s="155"/>
      <c r="BVU638" s="155"/>
      <c r="BVV638" s="155"/>
      <c r="BVW638" s="155"/>
      <c r="BVX638" s="155"/>
      <c r="BVY638" s="155"/>
      <c r="BVZ638" s="155"/>
      <c r="BWA638" s="155"/>
      <c r="BWB638" s="155"/>
      <c r="BWC638" s="155"/>
      <c r="BWD638" s="155"/>
      <c r="BWE638" s="155"/>
      <c r="BWF638" s="155"/>
      <c r="BWG638" s="155"/>
      <c r="BWH638" s="155"/>
      <c r="BWI638" s="155"/>
      <c r="BWJ638" s="155"/>
      <c r="BWK638" s="155"/>
      <c r="BWL638" s="155"/>
      <c r="BWM638" s="155"/>
      <c r="BWN638" s="155"/>
      <c r="BWO638" s="155"/>
      <c r="BWP638" s="155"/>
      <c r="BWQ638" s="155"/>
      <c r="BWR638" s="155"/>
      <c r="BWS638" s="155"/>
      <c r="BWT638" s="155"/>
      <c r="BWU638" s="155"/>
      <c r="BWV638" s="155"/>
      <c r="BWW638" s="155"/>
      <c r="BWX638" s="155"/>
      <c r="BWY638" s="155"/>
      <c r="BWZ638" s="155"/>
      <c r="BXA638" s="155"/>
      <c r="BXB638" s="155"/>
      <c r="BXC638" s="155"/>
      <c r="BXD638" s="155"/>
      <c r="BXE638" s="155"/>
      <c r="BXF638" s="155"/>
      <c r="BXG638" s="155"/>
      <c r="BXH638" s="155"/>
      <c r="BXI638" s="155"/>
      <c r="BXJ638" s="155"/>
      <c r="BXK638" s="155"/>
      <c r="BXL638" s="155"/>
      <c r="BXM638" s="155"/>
      <c r="BXN638" s="155"/>
      <c r="BXO638" s="155"/>
      <c r="BXP638" s="155"/>
      <c r="BXQ638" s="155"/>
      <c r="BXR638" s="155"/>
      <c r="BXS638" s="155"/>
      <c r="BXT638" s="155"/>
      <c r="BXU638" s="155"/>
      <c r="BXV638" s="155"/>
      <c r="BXW638" s="155"/>
      <c r="BXX638" s="155"/>
      <c r="BXY638" s="155"/>
      <c r="BXZ638" s="155"/>
      <c r="BYA638" s="155"/>
      <c r="BYB638" s="155"/>
      <c r="BYC638" s="155"/>
      <c r="BYD638" s="155"/>
      <c r="BYE638" s="155"/>
      <c r="BYF638" s="155"/>
      <c r="BYG638" s="155"/>
      <c r="BYH638" s="155"/>
      <c r="BYI638" s="155"/>
      <c r="BYJ638" s="155"/>
      <c r="BYK638" s="155"/>
      <c r="BYL638" s="155"/>
      <c r="BYM638" s="155"/>
      <c r="BYN638" s="155"/>
      <c r="BYO638" s="155"/>
      <c r="BYP638" s="155"/>
      <c r="BYQ638" s="155"/>
      <c r="BYR638" s="155"/>
      <c r="BYS638" s="155"/>
      <c r="BYT638" s="155"/>
      <c r="BYU638" s="155"/>
      <c r="BYV638" s="155"/>
      <c r="BYW638" s="155"/>
      <c r="BYX638" s="155"/>
      <c r="BYY638" s="155"/>
      <c r="BYZ638" s="155"/>
      <c r="BZA638" s="155"/>
      <c r="BZB638" s="155"/>
      <c r="BZC638" s="155"/>
      <c r="BZD638" s="155"/>
      <c r="BZE638" s="155"/>
      <c r="BZF638" s="155"/>
      <c r="BZG638" s="155"/>
      <c r="BZH638" s="155"/>
      <c r="BZI638" s="155"/>
      <c r="BZJ638" s="155"/>
      <c r="BZK638" s="155"/>
      <c r="BZL638" s="155"/>
      <c r="BZM638" s="155"/>
      <c r="BZN638" s="155"/>
      <c r="BZO638" s="155"/>
      <c r="BZP638" s="155"/>
      <c r="BZQ638" s="155"/>
      <c r="BZR638" s="155"/>
      <c r="BZS638" s="155"/>
      <c r="BZT638" s="155"/>
      <c r="BZU638" s="155"/>
      <c r="BZV638" s="155"/>
      <c r="BZW638" s="155"/>
      <c r="BZX638" s="155"/>
      <c r="BZY638" s="155"/>
      <c r="BZZ638" s="155"/>
      <c r="CAA638" s="155"/>
      <c r="CAB638" s="155"/>
      <c r="CAC638" s="155"/>
      <c r="CAD638" s="155"/>
      <c r="CAE638" s="155"/>
      <c r="CAF638" s="155"/>
      <c r="CAG638" s="155"/>
      <c r="CAH638" s="155"/>
      <c r="CAI638" s="155"/>
      <c r="CAJ638" s="155"/>
      <c r="CAK638" s="155"/>
      <c r="CAL638" s="155"/>
      <c r="CAM638" s="155"/>
      <c r="CAN638" s="155"/>
      <c r="CAO638" s="155"/>
      <c r="CAP638" s="155"/>
      <c r="CAQ638" s="155"/>
      <c r="CAR638" s="155"/>
      <c r="CAS638" s="155"/>
      <c r="CAT638" s="155"/>
      <c r="CAU638" s="155"/>
      <c r="CAV638" s="155"/>
      <c r="CAW638" s="155"/>
      <c r="CAX638" s="155"/>
      <c r="CAY638" s="155"/>
      <c r="CAZ638" s="155"/>
      <c r="CBA638" s="155"/>
      <c r="CBB638" s="155"/>
      <c r="CBC638" s="155"/>
      <c r="CBD638" s="155"/>
      <c r="CBE638" s="155"/>
      <c r="CBF638" s="155"/>
      <c r="CBG638" s="155"/>
      <c r="CBH638" s="155"/>
      <c r="CBI638" s="155"/>
      <c r="CBJ638" s="155"/>
      <c r="CBK638" s="155"/>
      <c r="CBL638" s="155"/>
      <c r="CBM638" s="155"/>
      <c r="CBN638" s="155"/>
      <c r="CBO638" s="155"/>
      <c r="CBP638" s="155"/>
      <c r="CBQ638" s="155"/>
      <c r="CBR638" s="155"/>
      <c r="CBS638" s="155"/>
      <c r="CBT638" s="155"/>
      <c r="CBU638" s="155"/>
      <c r="CBV638" s="155"/>
      <c r="CBW638" s="155"/>
      <c r="CBX638" s="155"/>
      <c r="CBY638" s="155"/>
      <c r="CBZ638" s="155"/>
      <c r="CCA638" s="155"/>
      <c r="CCB638" s="155"/>
      <c r="CCC638" s="155"/>
      <c r="CCD638" s="155"/>
      <c r="CCE638" s="155"/>
      <c r="CCF638" s="155"/>
      <c r="CCG638" s="155"/>
      <c r="CCH638" s="155"/>
      <c r="CCI638" s="155"/>
      <c r="CCJ638" s="155"/>
      <c r="CCK638" s="155"/>
      <c r="CCL638" s="155"/>
      <c r="CCM638" s="155"/>
      <c r="CCN638" s="155"/>
      <c r="CCO638" s="155"/>
      <c r="CCP638" s="155"/>
      <c r="CCQ638" s="155"/>
      <c r="CCR638" s="155"/>
      <c r="CCS638" s="155"/>
      <c r="CCT638" s="155"/>
      <c r="CCU638" s="155"/>
      <c r="CCV638" s="155"/>
      <c r="CCW638" s="155"/>
      <c r="CCX638" s="155"/>
      <c r="CCY638" s="155"/>
      <c r="CCZ638" s="155"/>
      <c r="CDA638" s="155"/>
      <c r="CDB638" s="155"/>
      <c r="CDC638" s="155"/>
      <c r="CDD638" s="155"/>
      <c r="CDE638" s="155"/>
      <c r="CDF638" s="155"/>
      <c r="CDG638" s="155"/>
      <c r="CDH638" s="155"/>
      <c r="CDI638" s="155"/>
      <c r="CDJ638" s="155"/>
      <c r="CDK638" s="155"/>
      <c r="CDL638" s="155"/>
      <c r="CDM638" s="155"/>
      <c r="CDN638" s="155"/>
      <c r="CDO638" s="155"/>
      <c r="CDP638" s="155"/>
      <c r="CDQ638" s="155"/>
      <c r="CDR638" s="155"/>
      <c r="CDS638" s="155"/>
      <c r="CDT638" s="155"/>
      <c r="CDU638" s="155"/>
      <c r="CDV638" s="155"/>
      <c r="CDW638" s="155"/>
      <c r="CDX638" s="155"/>
      <c r="CDY638" s="155"/>
      <c r="CDZ638" s="155"/>
      <c r="CEA638" s="155"/>
      <c r="CEB638" s="155"/>
      <c r="CEC638" s="155"/>
      <c r="CED638" s="155"/>
      <c r="CEE638" s="155"/>
      <c r="CEF638" s="155"/>
      <c r="CEG638" s="155"/>
      <c r="CEH638" s="155"/>
      <c r="CEI638" s="155"/>
      <c r="CEJ638" s="155"/>
      <c r="CEK638" s="155"/>
      <c r="CEL638" s="155"/>
      <c r="CEM638" s="155"/>
      <c r="CEN638" s="155"/>
      <c r="CEO638" s="155"/>
      <c r="CEP638" s="155"/>
      <c r="CEQ638" s="155"/>
      <c r="CER638" s="155"/>
      <c r="CES638" s="155"/>
      <c r="CET638" s="155"/>
      <c r="CEU638" s="155"/>
      <c r="CEV638" s="155"/>
      <c r="CEW638" s="155"/>
      <c r="CEX638" s="155"/>
      <c r="CEY638" s="155"/>
      <c r="CEZ638" s="155"/>
      <c r="CFA638" s="155"/>
      <c r="CFB638" s="155"/>
      <c r="CFC638" s="155"/>
      <c r="CFD638" s="155"/>
      <c r="CFE638" s="155"/>
      <c r="CFF638" s="155"/>
      <c r="CFG638" s="155"/>
      <c r="CFH638" s="155"/>
      <c r="CFI638" s="155"/>
      <c r="CFJ638" s="155"/>
      <c r="CFK638" s="155"/>
      <c r="CFL638" s="155"/>
      <c r="CFM638" s="155"/>
      <c r="CFN638" s="155"/>
      <c r="CFO638" s="155"/>
      <c r="CFP638" s="155"/>
      <c r="CFQ638" s="155"/>
      <c r="CFR638" s="155"/>
      <c r="CFS638" s="155"/>
      <c r="CFT638" s="155"/>
      <c r="CFU638" s="155"/>
      <c r="CFV638" s="155"/>
      <c r="CFW638" s="155"/>
      <c r="CFX638" s="155"/>
      <c r="CFY638" s="155"/>
      <c r="CFZ638" s="155"/>
      <c r="CGA638" s="155"/>
      <c r="CGB638" s="155"/>
      <c r="CGC638" s="155"/>
      <c r="CGD638" s="155"/>
      <c r="CGE638" s="155"/>
      <c r="CGF638" s="155"/>
      <c r="CGG638" s="155"/>
      <c r="CGH638" s="155"/>
      <c r="CGI638" s="155"/>
      <c r="CGJ638" s="155"/>
      <c r="CGK638" s="155"/>
      <c r="CGL638" s="155"/>
      <c r="CGM638" s="155"/>
      <c r="CGN638" s="155"/>
      <c r="CGO638" s="155"/>
      <c r="CGP638" s="155"/>
      <c r="CGQ638" s="155"/>
      <c r="CGR638" s="155"/>
      <c r="CGS638" s="155"/>
      <c r="CGT638" s="155"/>
      <c r="CGU638" s="155"/>
      <c r="CGV638" s="155"/>
      <c r="CGW638" s="155"/>
      <c r="CGX638" s="155"/>
      <c r="CGY638" s="155"/>
      <c r="CGZ638" s="155"/>
      <c r="CHA638" s="155"/>
      <c r="CHB638" s="155"/>
      <c r="CHC638" s="155"/>
      <c r="CHD638" s="155"/>
      <c r="CHE638" s="155"/>
      <c r="CHF638" s="155"/>
      <c r="CHG638" s="155"/>
      <c r="CHH638" s="155"/>
      <c r="CHI638" s="155"/>
      <c r="CHJ638" s="155"/>
      <c r="CHK638" s="155"/>
      <c r="CHL638" s="155"/>
      <c r="CHM638" s="155"/>
      <c r="CHN638" s="155"/>
      <c r="CHO638" s="155"/>
      <c r="CHP638" s="155"/>
      <c r="CHQ638" s="155"/>
      <c r="CHR638" s="155"/>
      <c r="CHS638" s="155"/>
      <c r="CHT638" s="155"/>
      <c r="CHU638" s="155"/>
      <c r="CHV638" s="155"/>
      <c r="CHW638" s="155"/>
      <c r="CHX638" s="155"/>
      <c r="CHY638" s="155"/>
      <c r="CHZ638" s="155"/>
      <c r="CIA638" s="155"/>
      <c r="CIB638" s="155"/>
      <c r="CIC638" s="155"/>
      <c r="CID638" s="155"/>
      <c r="CIE638" s="155"/>
      <c r="CIF638" s="155"/>
      <c r="CIG638" s="155"/>
      <c r="CIH638" s="155"/>
      <c r="CII638" s="155"/>
      <c r="CIJ638" s="155"/>
      <c r="CIK638" s="155"/>
      <c r="CIL638" s="155"/>
      <c r="CIM638" s="155"/>
      <c r="CIN638" s="155"/>
      <c r="CIO638" s="155"/>
      <c r="CIP638" s="155"/>
      <c r="CIQ638" s="155"/>
      <c r="CIR638" s="155"/>
      <c r="CIS638" s="155"/>
      <c r="CIT638" s="155"/>
      <c r="CIU638" s="155"/>
      <c r="CIV638" s="155"/>
      <c r="CIW638" s="155"/>
      <c r="CIX638" s="155"/>
      <c r="CIY638" s="155"/>
      <c r="CIZ638" s="155"/>
      <c r="CJA638" s="155"/>
      <c r="CJB638" s="155"/>
      <c r="CJC638" s="155"/>
      <c r="CJD638" s="155"/>
      <c r="CJE638" s="155"/>
      <c r="CJF638" s="155"/>
      <c r="CJG638" s="155"/>
      <c r="CJH638" s="155"/>
      <c r="CJI638" s="155"/>
      <c r="CJJ638" s="155"/>
      <c r="CJK638" s="155"/>
      <c r="CJL638" s="155"/>
      <c r="CJM638" s="155"/>
      <c r="CJN638" s="155"/>
      <c r="CJO638" s="155"/>
      <c r="CJP638" s="155"/>
      <c r="CJQ638" s="155"/>
      <c r="CJR638" s="155"/>
      <c r="CJS638" s="155"/>
      <c r="CJT638" s="155"/>
      <c r="CJU638" s="155"/>
      <c r="CJV638" s="155"/>
      <c r="CJW638" s="155"/>
      <c r="CJX638" s="155"/>
      <c r="CJY638" s="155"/>
      <c r="CJZ638" s="155"/>
      <c r="CKA638" s="155"/>
      <c r="CKB638" s="155"/>
      <c r="CKC638" s="155"/>
      <c r="CKD638" s="155"/>
      <c r="CKE638" s="155"/>
      <c r="CKF638" s="155"/>
      <c r="CKG638" s="155"/>
      <c r="CKH638" s="155"/>
      <c r="CKI638" s="155"/>
      <c r="CKJ638" s="155"/>
      <c r="CKK638" s="155"/>
      <c r="CKL638" s="155"/>
      <c r="CKM638" s="155"/>
      <c r="CKN638" s="155"/>
      <c r="CKO638" s="155"/>
      <c r="CKP638" s="155"/>
      <c r="CKQ638" s="155"/>
      <c r="CKR638" s="155"/>
      <c r="CKS638" s="155"/>
      <c r="CKT638" s="155"/>
      <c r="CKU638" s="155"/>
      <c r="CKV638" s="155"/>
      <c r="CKW638" s="155"/>
      <c r="CKX638" s="155"/>
      <c r="CKY638" s="155"/>
      <c r="CKZ638" s="155"/>
      <c r="CLA638" s="155"/>
      <c r="CLB638" s="155"/>
      <c r="CLC638" s="155"/>
      <c r="CLD638" s="155"/>
      <c r="CLE638" s="155"/>
      <c r="CLF638" s="155"/>
      <c r="CLG638" s="155"/>
      <c r="CLH638" s="155"/>
      <c r="CLI638" s="155"/>
      <c r="CLJ638" s="155"/>
      <c r="CLK638" s="155"/>
      <c r="CLL638" s="155"/>
      <c r="CLM638" s="155"/>
      <c r="CLN638" s="155"/>
      <c r="CLO638" s="155"/>
      <c r="CLP638" s="155"/>
      <c r="CLQ638" s="155"/>
      <c r="CLR638" s="155"/>
      <c r="CLS638" s="155"/>
      <c r="CLT638" s="155"/>
      <c r="CLU638" s="155"/>
      <c r="CLV638" s="155"/>
      <c r="CLW638" s="155"/>
      <c r="CLX638" s="155"/>
      <c r="CLY638" s="155"/>
      <c r="CLZ638" s="155"/>
      <c r="CMA638" s="155"/>
      <c r="CMB638" s="155"/>
      <c r="CMC638" s="155"/>
      <c r="CMD638" s="155"/>
      <c r="CME638" s="155"/>
      <c r="CMF638" s="155"/>
      <c r="CMG638" s="155"/>
      <c r="CMH638" s="155"/>
      <c r="CMI638" s="155"/>
      <c r="CMJ638" s="155"/>
      <c r="CMK638" s="155"/>
      <c r="CML638" s="155"/>
      <c r="CMM638" s="155"/>
      <c r="CMN638" s="155"/>
      <c r="CMO638" s="155"/>
      <c r="CMP638" s="155"/>
      <c r="CMQ638" s="155"/>
      <c r="CMR638" s="155"/>
      <c r="CMS638" s="155"/>
      <c r="CMT638" s="155"/>
      <c r="CMU638" s="155"/>
      <c r="CMV638" s="155"/>
      <c r="CMW638" s="155"/>
      <c r="CMX638" s="155"/>
      <c r="CMY638" s="155"/>
      <c r="CMZ638" s="155"/>
      <c r="CNA638" s="155"/>
      <c r="CNB638" s="155"/>
      <c r="CNC638" s="155"/>
      <c r="CND638" s="155"/>
      <c r="CNE638" s="155"/>
      <c r="CNF638" s="155"/>
      <c r="CNG638" s="155"/>
      <c r="CNH638" s="155"/>
      <c r="CNI638" s="155"/>
      <c r="CNJ638" s="155"/>
      <c r="CNK638" s="155"/>
      <c r="CNL638" s="155"/>
      <c r="CNM638" s="155"/>
      <c r="CNN638" s="155"/>
      <c r="CNO638" s="155"/>
      <c r="CNP638" s="155"/>
      <c r="CNQ638" s="155"/>
      <c r="CNR638" s="155"/>
      <c r="CNS638" s="155"/>
      <c r="CNT638" s="155"/>
      <c r="CNU638" s="155"/>
      <c r="CNV638" s="155"/>
      <c r="CNW638" s="155"/>
      <c r="CNX638" s="155"/>
      <c r="CNY638" s="155"/>
      <c r="CNZ638" s="155"/>
      <c r="COA638" s="155"/>
      <c r="COB638" s="155"/>
      <c r="COC638" s="155"/>
      <c r="COD638" s="155"/>
      <c r="COE638" s="155"/>
      <c r="COF638" s="155"/>
      <c r="COG638" s="155"/>
      <c r="COH638" s="155"/>
      <c r="COI638" s="155"/>
      <c r="COJ638" s="155"/>
      <c r="COK638" s="155"/>
      <c r="COL638" s="155"/>
      <c r="COM638" s="155"/>
      <c r="CON638" s="155"/>
      <c r="COO638" s="155"/>
      <c r="COP638" s="155"/>
      <c r="COQ638" s="155"/>
      <c r="COR638" s="155"/>
      <c r="COS638" s="155"/>
      <c r="COT638" s="155"/>
      <c r="COU638" s="155"/>
      <c r="COV638" s="155"/>
      <c r="COW638" s="155"/>
      <c r="COX638" s="155"/>
      <c r="COY638" s="155"/>
      <c r="COZ638" s="155"/>
      <c r="CPA638" s="155"/>
      <c r="CPB638" s="155"/>
      <c r="CPC638" s="155"/>
      <c r="CPD638" s="155"/>
      <c r="CPE638" s="155"/>
      <c r="CPF638" s="155"/>
      <c r="CPG638" s="155"/>
      <c r="CPH638" s="155"/>
      <c r="CPI638" s="155"/>
      <c r="CPJ638" s="155"/>
      <c r="CPK638" s="155"/>
      <c r="CPL638" s="155"/>
      <c r="CPM638" s="155"/>
      <c r="CPN638" s="155"/>
      <c r="CPO638" s="155"/>
      <c r="CPP638" s="155"/>
      <c r="CPQ638" s="155"/>
      <c r="CPR638" s="155"/>
      <c r="CPS638" s="155"/>
      <c r="CPT638" s="155"/>
      <c r="CPU638" s="155"/>
      <c r="CPV638" s="155"/>
      <c r="CPW638" s="155"/>
      <c r="CPX638" s="155"/>
      <c r="CPY638" s="155"/>
      <c r="CPZ638" s="155"/>
      <c r="CQA638" s="155"/>
      <c r="CQB638" s="155"/>
      <c r="CQC638" s="155"/>
      <c r="CQD638" s="155"/>
      <c r="CQE638" s="155"/>
      <c r="CQF638" s="155"/>
      <c r="CQG638" s="155"/>
      <c r="CQH638" s="155"/>
      <c r="CQI638" s="155"/>
      <c r="CQJ638" s="155"/>
      <c r="CQK638" s="155"/>
      <c r="CQL638" s="155"/>
      <c r="CQM638" s="155"/>
      <c r="CQN638" s="155"/>
      <c r="CQO638" s="155"/>
      <c r="CQP638" s="155"/>
      <c r="CQQ638" s="155"/>
      <c r="CQR638" s="155"/>
      <c r="CQS638" s="155"/>
      <c r="CQT638" s="155"/>
      <c r="CQU638" s="155"/>
      <c r="CQV638" s="155"/>
      <c r="CQW638" s="155"/>
      <c r="CQX638" s="155"/>
      <c r="CQY638" s="155"/>
      <c r="CQZ638" s="155"/>
      <c r="CRA638" s="155"/>
      <c r="CRB638" s="155"/>
      <c r="CRC638" s="155"/>
      <c r="CRD638" s="155"/>
      <c r="CRE638" s="155"/>
      <c r="CRF638" s="155"/>
      <c r="CRG638" s="155"/>
      <c r="CRH638" s="155"/>
      <c r="CRI638" s="155"/>
      <c r="CRJ638" s="155"/>
      <c r="CRK638" s="155"/>
      <c r="CRL638" s="155"/>
      <c r="CRM638" s="155"/>
      <c r="CRN638" s="155"/>
      <c r="CRO638" s="155"/>
      <c r="CRP638" s="155"/>
      <c r="CRQ638" s="155"/>
      <c r="CRR638" s="155"/>
      <c r="CRS638" s="155"/>
      <c r="CRT638" s="155"/>
      <c r="CRU638" s="155"/>
      <c r="CRV638" s="155"/>
      <c r="CRW638" s="155"/>
      <c r="CRX638" s="155"/>
      <c r="CRY638" s="155"/>
      <c r="CRZ638" s="155"/>
      <c r="CSA638" s="155"/>
      <c r="CSB638" s="155"/>
      <c r="CSC638" s="155"/>
      <c r="CSD638" s="155"/>
      <c r="CSE638" s="155"/>
      <c r="CSF638" s="155"/>
      <c r="CSG638" s="155"/>
      <c r="CSH638" s="155"/>
      <c r="CSI638" s="155"/>
      <c r="CSJ638" s="155"/>
      <c r="CSK638" s="155"/>
      <c r="CSL638" s="155"/>
      <c r="CSM638" s="155"/>
      <c r="CSN638" s="155"/>
      <c r="CSO638" s="155"/>
      <c r="CSP638" s="155"/>
      <c r="CSQ638" s="155"/>
      <c r="CSR638" s="155"/>
      <c r="CSS638" s="155"/>
      <c r="CST638" s="155"/>
      <c r="CSU638" s="155"/>
      <c r="CSV638" s="155"/>
      <c r="CSW638" s="155"/>
      <c r="CSX638" s="155"/>
      <c r="CSY638" s="155"/>
      <c r="CSZ638" s="155"/>
      <c r="CTA638" s="155"/>
      <c r="CTB638" s="155"/>
      <c r="CTC638" s="155"/>
      <c r="CTD638" s="155"/>
      <c r="CTE638" s="155"/>
      <c r="CTF638" s="155"/>
      <c r="CTG638" s="155"/>
      <c r="CTH638" s="155"/>
      <c r="CTI638" s="155"/>
      <c r="CTJ638" s="155"/>
      <c r="CTK638" s="155"/>
      <c r="CTL638" s="155"/>
      <c r="CTM638" s="155"/>
      <c r="CTN638" s="155"/>
      <c r="CTO638" s="155"/>
      <c r="CTP638" s="155"/>
      <c r="CTQ638" s="155"/>
      <c r="CTR638" s="155"/>
      <c r="CTS638" s="155"/>
      <c r="CTT638" s="155"/>
      <c r="CTU638" s="155"/>
      <c r="CTV638" s="155"/>
      <c r="CTW638" s="155"/>
      <c r="CTX638" s="155"/>
      <c r="CTY638" s="155"/>
      <c r="CTZ638" s="155"/>
      <c r="CUA638" s="155"/>
      <c r="CUB638" s="155"/>
      <c r="CUC638" s="155"/>
      <c r="CUD638" s="155"/>
      <c r="CUE638" s="155"/>
      <c r="CUF638" s="155"/>
      <c r="CUG638" s="155"/>
      <c r="CUH638" s="155"/>
      <c r="CUI638" s="155"/>
      <c r="CUJ638" s="155"/>
      <c r="CUK638" s="155"/>
      <c r="CUL638" s="155"/>
      <c r="CUM638" s="155"/>
      <c r="CUN638" s="155"/>
      <c r="CUO638" s="155"/>
      <c r="CUP638" s="155"/>
      <c r="CUQ638" s="155"/>
      <c r="CUR638" s="155"/>
      <c r="CUS638" s="155"/>
      <c r="CUT638" s="155"/>
      <c r="CUU638" s="155"/>
      <c r="CUV638" s="155"/>
      <c r="CUW638" s="155"/>
      <c r="CUX638" s="155"/>
      <c r="CUY638" s="155"/>
      <c r="CUZ638" s="155"/>
      <c r="CVA638" s="155"/>
      <c r="CVB638" s="155"/>
      <c r="CVC638" s="155"/>
      <c r="CVD638" s="155"/>
      <c r="CVE638" s="155"/>
      <c r="CVF638" s="155"/>
      <c r="CVG638" s="155"/>
      <c r="CVH638" s="155"/>
      <c r="CVI638" s="155"/>
      <c r="CVJ638" s="155"/>
      <c r="CVK638" s="155"/>
      <c r="CVL638" s="155"/>
      <c r="CVM638" s="155"/>
      <c r="CVN638" s="155"/>
      <c r="CVO638" s="155"/>
      <c r="CVP638" s="155"/>
      <c r="CVQ638" s="155"/>
      <c r="CVR638" s="155"/>
      <c r="CVS638" s="155"/>
      <c r="CVT638" s="155"/>
      <c r="CVU638" s="155"/>
      <c r="CVV638" s="155"/>
      <c r="CVW638" s="155"/>
      <c r="CVX638" s="155"/>
      <c r="CVY638" s="155"/>
      <c r="CVZ638" s="155"/>
      <c r="CWA638" s="155"/>
      <c r="CWB638" s="155"/>
      <c r="CWC638" s="155"/>
      <c r="CWD638" s="155"/>
      <c r="CWE638" s="155"/>
      <c r="CWF638" s="155"/>
      <c r="CWG638" s="155"/>
      <c r="CWH638" s="155"/>
      <c r="CWI638" s="155"/>
      <c r="CWJ638" s="155"/>
      <c r="CWK638" s="155"/>
      <c r="CWL638" s="155"/>
      <c r="CWM638" s="155"/>
      <c r="CWN638" s="155"/>
      <c r="CWO638" s="155"/>
      <c r="CWP638" s="155"/>
      <c r="CWQ638" s="155"/>
      <c r="CWR638" s="155"/>
      <c r="CWS638" s="155"/>
      <c r="CWT638" s="155"/>
      <c r="CWU638" s="155"/>
      <c r="CWV638" s="155"/>
      <c r="CWW638" s="155"/>
      <c r="CWX638" s="155"/>
      <c r="CWY638" s="155"/>
      <c r="CWZ638" s="155"/>
      <c r="CXA638" s="155"/>
      <c r="CXB638" s="155"/>
      <c r="CXC638" s="155"/>
      <c r="CXD638" s="155"/>
      <c r="CXE638" s="155"/>
      <c r="CXF638" s="155"/>
      <c r="CXG638" s="155"/>
      <c r="CXH638" s="155"/>
      <c r="CXI638" s="155"/>
      <c r="CXJ638" s="155"/>
      <c r="CXK638" s="155"/>
      <c r="CXL638" s="155"/>
      <c r="CXM638" s="155"/>
      <c r="CXN638" s="155"/>
      <c r="CXO638" s="155"/>
      <c r="CXP638" s="155"/>
      <c r="CXQ638" s="155"/>
      <c r="CXR638" s="155"/>
      <c r="CXS638" s="155"/>
      <c r="CXT638" s="155"/>
      <c r="CXU638" s="155"/>
      <c r="CXV638" s="155"/>
      <c r="CXW638" s="155"/>
      <c r="CXX638" s="155"/>
      <c r="CXY638" s="155"/>
      <c r="CXZ638" s="155"/>
      <c r="CYA638" s="155"/>
      <c r="CYB638" s="155"/>
      <c r="CYC638" s="155"/>
      <c r="CYD638" s="155"/>
      <c r="CYE638" s="155"/>
      <c r="CYF638" s="155"/>
      <c r="CYG638" s="155"/>
      <c r="CYH638" s="155"/>
      <c r="CYI638" s="155"/>
      <c r="CYJ638" s="155"/>
      <c r="CYK638" s="155"/>
      <c r="CYL638" s="155"/>
      <c r="CYM638" s="155"/>
      <c r="CYN638" s="155"/>
      <c r="CYO638" s="155"/>
      <c r="CYP638" s="155"/>
      <c r="CYQ638" s="155"/>
      <c r="CYR638" s="155"/>
      <c r="CYS638" s="155"/>
      <c r="CYT638" s="155"/>
      <c r="CYU638" s="155"/>
      <c r="CYV638" s="155"/>
      <c r="CYW638" s="155"/>
      <c r="CYX638" s="155"/>
      <c r="CYY638" s="155"/>
      <c r="CYZ638" s="155"/>
      <c r="CZA638" s="155"/>
      <c r="CZB638" s="155"/>
      <c r="CZC638" s="155"/>
      <c r="CZD638" s="155"/>
      <c r="CZE638" s="155"/>
      <c r="CZF638" s="155"/>
      <c r="CZG638" s="155"/>
      <c r="CZH638" s="155"/>
      <c r="CZI638" s="155"/>
      <c r="CZJ638" s="155"/>
      <c r="CZK638" s="155"/>
      <c r="CZL638" s="155"/>
      <c r="CZM638" s="155"/>
      <c r="CZN638" s="155"/>
      <c r="CZO638" s="155"/>
      <c r="CZP638" s="155"/>
      <c r="CZQ638" s="155"/>
      <c r="CZR638" s="155"/>
      <c r="CZS638" s="155"/>
      <c r="CZT638" s="155"/>
      <c r="CZU638" s="155"/>
      <c r="CZV638" s="155"/>
      <c r="CZW638" s="155"/>
      <c r="CZX638" s="155"/>
      <c r="CZY638" s="155"/>
      <c r="CZZ638" s="155"/>
      <c r="DAA638" s="155"/>
      <c r="DAB638" s="155"/>
      <c r="DAC638" s="155"/>
      <c r="DAD638" s="155"/>
      <c r="DAE638" s="155"/>
      <c r="DAF638" s="155"/>
      <c r="DAG638" s="155"/>
      <c r="DAH638" s="155"/>
      <c r="DAI638" s="155"/>
      <c r="DAJ638" s="155"/>
      <c r="DAK638" s="155"/>
      <c r="DAL638" s="155"/>
      <c r="DAM638" s="155"/>
      <c r="DAN638" s="155"/>
      <c r="DAO638" s="155"/>
      <c r="DAP638" s="155"/>
      <c r="DAQ638" s="155"/>
      <c r="DAR638" s="155"/>
      <c r="DAS638" s="155"/>
      <c r="DAT638" s="155"/>
      <c r="DAU638" s="155"/>
      <c r="DAV638" s="155"/>
      <c r="DAW638" s="155"/>
      <c r="DAX638" s="155"/>
      <c r="DAY638" s="155"/>
      <c r="DAZ638" s="155"/>
      <c r="DBA638" s="155"/>
      <c r="DBB638" s="155"/>
      <c r="DBC638" s="155"/>
      <c r="DBD638" s="155"/>
      <c r="DBE638" s="155"/>
      <c r="DBF638" s="155"/>
      <c r="DBG638" s="155"/>
      <c r="DBH638" s="155"/>
      <c r="DBI638" s="155"/>
      <c r="DBJ638" s="155"/>
      <c r="DBK638" s="155"/>
      <c r="DBL638" s="155"/>
      <c r="DBM638" s="155"/>
      <c r="DBN638" s="155"/>
      <c r="DBO638" s="155"/>
      <c r="DBP638" s="155"/>
      <c r="DBQ638" s="155"/>
      <c r="DBR638" s="155"/>
      <c r="DBS638" s="155"/>
      <c r="DBT638" s="155"/>
      <c r="DBU638" s="155"/>
      <c r="DBV638" s="155"/>
      <c r="DBW638" s="155"/>
      <c r="DBX638" s="155"/>
      <c r="DBY638" s="155"/>
      <c r="DBZ638" s="155"/>
      <c r="DCA638" s="155"/>
      <c r="DCB638" s="155"/>
      <c r="DCC638" s="155"/>
      <c r="DCD638" s="155"/>
      <c r="DCE638" s="155"/>
      <c r="DCF638" s="155"/>
      <c r="DCG638" s="155"/>
      <c r="DCH638" s="155"/>
      <c r="DCI638" s="155"/>
      <c r="DCJ638" s="155"/>
      <c r="DCK638" s="155"/>
      <c r="DCL638" s="155"/>
      <c r="DCM638" s="155"/>
      <c r="DCN638" s="155"/>
      <c r="DCO638" s="155"/>
      <c r="DCP638" s="155"/>
      <c r="DCQ638" s="155"/>
      <c r="DCR638" s="155"/>
      <c r="DCS638" s="155"/>
      <c r="DCT638" s="155"/>
      <c r="DCU638" s="155"/>
      <c r="DCV638" s="155"/>
      <c r="DCW638" s="155"/>
      <c r="DCX638" s="155"/>
      <c r="DCY638" s="155"/>
      <c r="DCZ638" s="155"/>
      <c r="DDA638" s="155"/>
      <c r="DDB638" s="155"/>
      <c r="DDC638" s="155"/>
      <c r="DDD638" s="155"/>
      <c r="DDE638" s="155"/>
      <c r="DDF638" s="155"/>
      <c r="DDG638" s="155"/>
      <c r="DDH638" s="155"/>
      <c r="DDI638" s="155"/>
      <c r="DDJ638" s="155"/>
      <c r="DDK638" s="155"/>
      <c r="DDL638" s="155"/>
      <c r="DDM638" s="155"/>
      <c r="DDN638" s="155"/>
      <c r="DDO638" s="155"/>
      <c r="DDP638" s="155"/>
      <c r="DDQ638" s="155"/>
      <c r="DDR638" s="155"/>
      <c r="DDS638" s="155"/>
      <c r="DDT638" s="155"/>
      <c r="DDU638" s="155"/>
      <c r="DDV638" s="155"/>
      <c r="DDW638" s="155"/>
      <c r="DDX638" s="155"/>
      <c r="DDY638" s="155"/>
      <c r="DDZ638" s="155"/>
      <c r="DEA638" s="155"/>
      <c r="DEB638" s="155"/>
      <c r="DEC638" s="155"/>
      <c r="DED638" s="155"/>
      <c r="DEE638" s="155"/>
      <c r="DEF638" s="155"/>
      <c r="DEG638" s="155"/>
      <c r="DEH638" s="155"/>
      <c r="DEI638" s="155"/>
      <c r="DEJ638" s="155"/>
      <c r="DEK638" s="155"/>
      <c r="DEL638" s="155"/>
      <c r="DEM638" s="155"/>
      <c r="DEN638" s="155"/>
      <c r="DEO638" s="155"/>
      <c r="DEP638" s="155"/>
      <c r="DEQ638" s="155"/>
      <c r="DER638" s="155"/>
      <c r="DES638" s="155"/>
      <c r="DET638" s="155"/>
      <c r="DEU638" s="155"/>
      <c r="DEV638" s="155"/>
      <c r="DEW638" s="155"/>
      <c r="DEX638" s="155"/>
      <c r="DEY638" s="155"/>
      <c r="DEZ638" s="155"/>
      <c r="DFA638" s="155"/>
      <c r="DFB638" s="155"/>
      <c r="DFC638" s="155"/>
      <c r="DFD638" s="155"/>
      <c r="DFE638" s="155"/>
      <c r="DFF638" s="155"/>
      <c r="DFG638" s="155"/>
      <c r="DFH638" s="155"/>
      <c r="DFI638" s="155"/>
      <c r="DFJ638" s="155"/>
      <c r="DFK638" s="155"/>
      <c r="DFL638" s="155"/>
      <c r="DFM638" s="155"/>
      <c r="DFN638" s="155"/>
      <c r="DFO638" s="155"/>
      <c r="DFP638" s="155"/>
      <c r="DFQ638" s="155"/>
      <c r="DFR638" s="155"/>
      <c r="DFS638" s="155"/>
      <c r="DFT638" s="155"/>
      <c r="DFU638" s="155"/>
      <c r="DFV638" s="155"/>
      <c r="DFW638" s="155"/>
      <c r="DFX638" s="155"/>
      <c r="DFY638" s="155"/>
      <c r="DFZ638" s="155"/>
      <c r="DGA638" s="155"/>
      <c r="DGB638" s="155"/>
      <c r="DGC638" s="155"/>
      <c r="DGD638" s="155"/>
      <c r="DGE638" s="155"/>
      <c r="DGF638" s="155"/>
      <c r="DGG638" s="155"/>
      <c r="DGH638" s="155"/>
      <c r="DGI638" s="155"/>
      <c r="DGJ638" s="155"/>
      <c r="DGK638" s="155"/>
      <c r="DGL638" s="155"/>
      <c r="DGM638" s="155"/>
      <c r="DGN638" s="155"/>
      <c r="DGO638" s="155"/>
      <c r="DGP638" s="155"/>
      <c r="DGQ638" s="155"/>
      <c r="DGR638" s="155"/>
      <c r="DGS638" s="155"/>
      <c r="DGT638" s="155"/>
      <c r="DGU638" s="155"/>
      <c r="DGV638" s="155"/>
      <c r="DGW638" s="155"/>
      <c r="DGX638" s="155"/>
      <c r="DGY638" s="155"/>
      <c r="DGZ638" s="155"/>
      <c r="DHA638" s="155"/>
      <c r="DHB638" s="155"/>
      <c r="DHC638" s="155"/>
      <c r="DHD638" s="155"/>
      <c r="DHE638" s="155"/>
      <c r="DHF638" s="155"/>
      <c r="DHG638" s="155"/>
      <c r="DHH638" s="155"/>
      <c r="DHI638" s="155"/>
      <c r="DHJ638" s="155"/>
      <c r="DHK638" s="155"/>
      <c r="DHL638" s="155"/>
      <c r="DHM638" s="155"/>
      <c r="DHN638" s="155"/>
      <c r="DHO638" s="155"/>
      <c r="DHP638" s="155"/>
      <c r="DHQ638" s="155"/>
      <c r="DHR638" s="155"/>
      <c r="DHS638" s="155"/>
      <c r="DHT638" s="155"/>
      <c r="DHU638" s="155"/>
      <c r="DHV638" s="155"/>
      <c r="DHW638" s="155"/>
      <c r="DHX638" s="155"/>
      <c r="DHY638" s="155"/>
      <c r="DHZ638" s="155"/>
      <c r="DIA638" s="155"/>
      <c r="DIB638" s="155"/>
      <c r="DIC638" s="155"/>
      <c r="DID638" s="155"/>
      <c r="DIE638" s="155"/>
      <c r="DIF638" s="155"/>
      <c r="DIG638" s="155"/>
      <c r="DIH638" s="155"/>
      <c r="DII638" s="155"/>
      <c r="DIJ638" s="155"/>
      <c r="DIK638" s="155"/>
      <c r="DIL638" s="155"/>
      <c r="DIM638" s="155"/>
      <c r="DIN638" s="155"/>
      <c r="DIO638" s="155"/>
      <c r="DIP638" s="155"/>
      <c r="DIQ638" s="155"/>
      <c r="DIR638" s="155"/>
      <c r="DIS638" s="155"/>
      <c r="DIT638" s="155"/>
      <c r="DIU638" s="155"/>
      <c r="DIV638" s="155"/>
      <c r="DIW638" s="155"/>
      <c r="DIX638" s="155"/>
      <c r="DIY638" s="155"/>
      <c r="DIZ638" s="155"/>
      <c r="DJA638" s="155"/>
      <c r="DJB638" s="155"/>
      <c r="DJC638" s="155"/>
      <c r="DJD638" s="155"/>
      <c r="DJE638" s="155"/>
      <c r="DJF638" s="155"/>
      <c r="DJG638" s="155"/>
      <c r="DJH638" s="155"/>
      <c r="DJI638" s="155"/>
      <c r="DJJ638" s="155"/>
      <c r="DJK638" s="155"/>
      <c r="DJL638" s="155"/>
      <c r="DJM638" s="155"/>
      <c r="DJN638" s="155"/>
      <c r="DJO638" s="155"/>
      <c r="DJP638" s="155"/>
      <c r="DJQ638" s="155"/>
      <c r="DJR638" s="155"/>
      <c r="DJS638" s="155"/>
      <c r="DJT638" s="155"/>
      <c r="DJU638" s="155"/>
      <c r="DJV638" s="155"/>
      <c r="DJW638" s="155"/>
      <c r="DJX638" s="155"/>
      <c r="DJY638" s="155"/>
      <c r="DJZ638" s="155"/>
      <c r="DKA638" s="155"/>
      <c r="DKB638" s="155"/>
      <c r="DKC638" s="155"/>
      <c r="DKD638" s="155"/>
      <c r="DKE638" s="155"/>
      <c r="DKF638" s="155"/>
      <c r="DKG638" s="155"/>
      <c r="DKH638" s="155"/>
      <c r="DKI638" s="155"/>
      <c r="DKJ638" s="155"/>
      <c r="DKK638" s="155"/>
      <c r="DKL638" s="155"/>
      <c r="DKM638" s="155"/>
      <c r="DKN638" s="155"/>
      <c r="DKO638" s="155"/>
      <c r="DKP638" s="155"/>
      <c r="DKQ638" s="155"/>
      <c r="DKR638" s="155"/>
      <c r="DKS638" s="155"/>
      <c r="DKT638" s="155"/>
      <c r="DKU638" s="155"/>
      <c r="DKV638" s="155"/>
      <c r="DKW638" s="155"/>
      <c r="DKX638" s="155"/>
      <c r="DKY638" s="155"/>
      <c r="DKZ638" s="155"/>
      <c r="DLA638" s="155"/>
      <c r="DLB638" s="155"/>
      <c r="DLC638" s="155"/>
      <c r="DLD638" s="155"/>
      <c r="DLE638" s="155"/>
      <c r="DLF638" s="155"/>
      <c r="DLG638" s="155"/>
      <c r="DLH638" s="155"/>
      <c r="DLI638" s="155"/>
      <c r="DLJ638" s="155"/>
      <c r="DLK638" s="155"/>
      <c r="DLL638" s="155"/>
      <c r="DLM638" s="155"/>
      <c r="DLN638" s="155"/>
      <c r="DLO638" s="155"/>
      <c r="DLP638" s="155"/>
      <c r="DLQ638" s="155"/>
      <c r="DLR638" s="155"/>
      <c r="DLS638" s="155"/>
      <c r="DLT638" s="155"/>
      <c r="DLU638" s="155"/>
      <c r="DLV638" s="155"/>
      <c r="DLW638" s="155"/>
      <c r="DLX638" s="155"/>
      <c r="DLY638" s="155"/>
      <c r="DLZ638" s="155"/>
      <c r="DMA638" s="155"/>
      <c r="DMB638" s="155"/>
      <c r="DMC638" s="155"/>
      <c r="DMD638" s="155"/>
      <c r="DME638" s="155"/>
      <c r="DMF638" s="155"/>
      <c r="DMG638" s="155"/>
      <c r="DMH638" s="155"/>
      <c r="DMI638" s="155"/>
      <c r="DMJ638" s="155"/>
      <c r="DMK638" s="155"/>
      <c r="DML638" s="155"/>
      <c r="DMM638" s="155"/>
      <c r="DMN638" s="155"/>
      <c r="DMO638" s="155"/>
      <c r="DMP638" s="155"/>
      <c r="DMQ638" s="155"/>
      <c r="DMR638" s="155"/>
      <c r="DMS638" s="155"/>
      <c r="DMT638" s="155"/>
      <c r="DMU638" s="155"/>
      <c r="DMV638" s="155"/>
      <c r="DMW638" s="155"/>
      <c r="DMX638" s="155"/>
      <c r="DMY638" s="155"/>
      <c r="DMZ638" s="155"/>
      <c r="DNA638" s="155"/>
      <c r="DNB638" s="155"/>
      <c r="DNC638" s="155"/>
      <c r="DND638" s="155"/>
      <c r="DNE638" s="155"/>
      <c r="DNF638" s="155"/>
      <c r="DNG638" s="155"/>
      <c r="DNH638" s="155"/>
      <c r="DNI638" s="155"/>
      <c r="DNJ638" s="155"/>
      <c r="DNK638" s="155"/>
      <c r="DNL638" s="155"/>
      <c r="DNM638" s="155"/>
      <c r="DNN638" s="155"/>
      <c r="DNO638" s="155"/>
      <c r="DNP638" s="155"/>
      <c r="DNQ638" s="155"/>
      <c r="DNR638" s="155"/>
      <c r="DNS638" s="155"/>
      <c r="DNT638" s="155"/>
      <c r="DNU638" s="155"/>
      <c r="DNV638" s="155"/>
      <c r="DNW638" s="155"/>
      <c r="DNX638" s="155"/>
      <c r="DNY638" s="155"/>
      <c r="DNZ638" s="155"/>
      <c r="DOA638" s="155"/>
      <c r="DOB638" s="155"/>
      <c r="DOC638" s="155"/>
      <c r="DOD638" s="155"/>
      <c r="DOE638" s="155"/>
      <c r="DOF638" s="155"/>
      <c r="DOG638" s="155"/>
      <c r="DOH638" s="155"/>
      <c r="DOI638" s="155"/>
      <c r="DOJ638" s="155"/>
      <c r="DOK638" s="155"/>
      <c r="DOL638" s="155"/>
      <c r="DOM638" s="155"/>
      <c r="DON638" s="155"/>
      <c r="DOO638" s="155"/>
      <c r="DOP638" s="155"/>
      <c r="DOQ638" s="155"/>
      <c r="DOR638" s="155"/>
      <c r="DOS638" s="155"/>
      <c r="DOT638" s="155"/>
      <c r="DOU638" s="155"/>
      <c r="DOV638" s="155"/>
      <c r="DOW638" s="155"/>
      <c r="DOX638" s="155"/>
      <c r="DOY638" s="155"/>
      <c r="DOZ638" s="155"/>
      <c r="DPA638" s="155"/>
      <c r="DPB638" s="155"/>
      <c r="DPC638" s="155"/>
      <c r="DPD638" s="155"/>
      <c r="DPE638" s="155"/>
      <c r="DPF638" s="155"/>
      <c r="DPG638" s="155"/>
      <c r="DPH638" s="155"/>
      <c r="DPI638" s="155"/>
      <c r="DPJ638" s="155"/>
      <c r="DPK638" s="155"/>
      <c r="DPL638" s="155"/>
      <c r="DPM638" s="155"/>
      <c r="DPN638" s="155"/>
      <c r="DPO638" s="155"/>
      <c r="DPP638" s="155"/>
      <c r="DPQ638" s="155"/>
      <c r="DPR638" s="155"/>
      <c r="DPS638" s="155"/>
      <c r="DPT638" s="155"/>
      <c r="DPU638" s="155"/>
      <c r="DPV638" s="155"/>
      <c r="DPW638" s="155"/>
      <c r="DPX638" s="155"/>
      <c r="DPY638" s="155"/>
      <c r="DPZ638" s="155"/>
      <c r="DQA638" s="155"/>
      <c r="DQB638" s="155"/>
      <c r="DQC638" s="155"/>
      <c r="DQD638" s="155"/>
      <c r="DQE638" s="155"/>
      <c r="DQF638" s="155"/>
      <c r="DQG638" s="155"/>
      <c r="DQH638" s="155"/>
      <c r="DQI638" s="155"/>
      <c r="DQJ638" s="155"/>
      <c r="DQK638" s="155"/>
      <c r="DQL638" s="155"/>
      <c r="DQM638" s="155"/>
      <c r="DQN638" s="155"/>
      <c r="DQO638" s="155"/>
      <c r="DQP638" s="155"/>
      <c r="DQQ638" s="155"/>
      <c r="DQR638" s="155"/>
      <c r="DQS638" s="155"/>
      <c r="DQT638" s="155"/>
      <c r="DQU638" s="155"/>
      <c r="DQV638" s="155"/>
      <c r="DQW638" s="155"/>
      <c r="DQX638" s="155"/>
      <c r="DQY638" s="155"/>
      <c r="DQZ638" s="155"/>
      <c r="DRA638" s="155"/>
      <c r="DRB638" s="155"/>
      <c r="DRC638" s="155"/>
      <c r="DRD638" s="155"/>
      <c r="DRE638" s="155"/>
      <c r="DRF638" s="155"/>
      <c r="DRG638" s="155"/>
      <c r="DRH638" s="155"/>
      <c r="DRI638" s="155"/>
      <c r="DRJ638" s="155"/>
      <c r="DRK638" s="155"/>
      <c r="DRL638" s="155"/>
      <c r="DRM638" s="155"/>
      <c r="DRN638" s="155"/>
      <c r="DRO638" s="155"/>
      <c r="DRP638" s="155"/>
      <c r="DRQ638" s="155"/>
      <c r="DRR638" s="155"/>
      <c r="DRS638" s="155"/>
      <c r="DRT638" s="155"/>
      <c r="DRU638" s="155"/>
      <c r="DRV638" s="155"/>
      <c r="DRW638" s="155"/>
      <c r="DRX638" s="155"/>
      <c r="DRY638" s="155"/>
      <c r="DRZ638" s="155"/>
      <c r="DSA638" s="155"/>
      <c r="DSB638" s="155"/>
      <c r="DSC638" s="155"/>
      <c r="DSD638" s="155"/>
      <c r="DSE638" s="155"/>
      <c r="DSF638" s="155"/>
      <c r="DSG638" s="155"/>
      <c r="DSH638" s="155"/>
      <c r="DSI638" s="155"/>
      <c r="DSJ638" s="155"/>
      <c r="DSK638" s="155"/>
      <c r="DSL638" s="155"/>
      <c r="DSM638" s="155"/>
      <c r="DSN638" s="155"/>
      <c r="DSO638" s="155"/>
      <c r="DSP638" s="155"/>
      <c r="DSQ638" s="155"/>
      <c r="DSR638" s="155"/>
      <c r="DSS638" s="155"/>
      <c r="DST638" s="155"/>
      <c r="DSU638" s="155"/>
      <c r="DSV638" s="155"/>
      <c r="DSW638" s="155"/>
      <c r="DSX638" s="155"/>
      <c r="DSY638" s="155"/>
      <c r="DSZ638" s="155"/>
      <c r="DTA638" s="155"/>
      <c r="DTB638" s="155"/>
      <c r="DTC638" s="155"/>
      <c r="DTD638" s="155"/>
      <c r="DTE638" s="155"/>
      <c r="DTF638" s="155"/>
      <c r="DTG638" s="155"/>
      <c r="DTH638" s="155"/>
      <c r="DTI638" s="155"/>
      <c r="DTJ638" s="155"/>
      <c r="DTK638" s="155"/>
      <c r="DTL638" s="155"/>
      <c r="DTM638" s="155"/>
      <c r="DTN638" s="155"/>
      <c r="DTO638" s="155"/>
      <c r="DTP638" s="155"/>
      <c r="DTQ638" s="155"/>
      <c r="DTR638" s="155"/>
      <c r="DTS638" s="155"/>
      <c r="DTT638" s="155"/>
      <c r="DTU638" s="155"/>
      <c r="DTV638" s="155"/>
      <c r="DTW638" s="155"/>
      <c r="DTX638" s="155"/>
      <c r="DTY638" s="155"/>
      <c r="DTZ638" s="155"/>
      <c r="DUA638" s="155"/>
      <c r="DUB638" s="155"/>
      <c r="DUC638" s="155"/>
      <c r="DUD638" s="155"/>
      <c r="DUE638" s="155"/>
      <c r="DUF638" s="155"/>
      <c r="DUG638" s="155"/>
      <c r="DUH638" s="155"/>
      <c r="DUI638" s="155"/>
      <c r="DUJ638" s="155"/>
      <c r="DUK638" s="155"/>
      <c r="DUL638" s="155"/>
      <c r="DUM638" s="155"/>
      <c r="DUN638" s="155"/>
      <c r="DUO638" s="155"/>
      <c r="DUP638" s="155"/>
      <c r="DUQ638" s="155"/>
      <c r="DUR638" s="155"/>
      <c r="DUS638" s="155"/>
      <c r="DUT638" s="155"/>
      <c r="DUU638" s="155"/>
      <c r="DUV638" s="155"/>
      <c r="DUW638" s="155"/>
      <c r="DUX638" s="155"/>
      <c r="DUY638" s="155"/>
      <c r="DUZ638" s="155"/>
      <c r="DVA638" s="155"/>
      <c r="DVB638" s="155"/>
      <c r="DVC638" s="155"/>
      <c r="DVD638" s="155"/>
      <c r="DVE638" s="155"/>
      <c r="DVF638" s="155"/>
      <c r="DVG638" s="155"/>
      <c r="DVH638" s="155"/>
      <c r="DVI638" s="155"/>
      <c r="DVJ638" s="155"/>
      <c r="DVK638" s="155"/>
      <c r="DVL638" s="155"/>
      <c r="DVM638" s="155"/>
      <c r="DVN638" s="155"/>
      <c r="DVO638" s="155"/>
      <c r="DVP638" s="155"/>
      <c r="DVQ638" s="155"/>
      <c r="DVR638" s="155"/>
      <c r="DVS638" s="155"/>
      <c r="DVT638" s="155"/>
      <c r="DVU638" s="155"/>
      <c r="DVV638" s="155"/>
      <c r="DVW638" s="155"/>
      <c r="DVX638" s="155"/>
      <c r="DVY638" s="155"/>
      <c r="DVZ638" s="155"/>
      <c r="DWA638" s="155"/>
      <c r="DWB638" s="155"/>
      <c r="DWC638" s="155"/>
      <c r="DWD638" s="155"/>
      <c r="DWE638" s="155"/>
      <c r="DWF638" s="155"/>
      <c r="DWG638" s="155"/>
      <c r="DWH638" s="155"/>
      <c r="DWI638" s="155"/>
      <c r="DWJ638" s="155"/>
      <c r="DWK638" s="155"/>
      <c r="DWL638" s="155"/>
      <c r="DWM638" s="155"/>
      <c r="DWN638" s="155"/>
      <c r="DWO638" s="155"/>
      <c r="DWP638" s="155"/>
      <c r="DWQ638" s="155"/>
      <c r="DWR638" s="155"/>
      <c r="DWS638" s="155"/>
      <c r="DWT638" s="155"/>
      <c r="DWU638" s="155"/>
      <c r="DWV638" s="155"/>
      <c r="DWW638" s="155"/>
      <c r="DWX638" s="155"/>
      <c r="DWY638" s="155"/>
      <c r="DWZ638" s="155"/>
      <c r="DXA638" s="155"/>
      <c r="DXB638" s="155"/>
      <c r="DXC638" s="155"/>
      <c r="DXD638" s="155"/>
      <c r="DXE638" s="155"/>
      <c r="DXF638" s="155"/>
      <c r="DXG638" s="155"/>
      <c r="DXH638" s="155"/>
      <c r="DXI638" s="155"/>
      <c r="DXJ638" s="155"/>
      <c r="DXK638" s="155"/>
      <c r="DXL638" s="155"/>
      <c r="DXM638" s="155"/>
      <c r="DXN638" s="155"/>
      <c r="DXO638" s="155"/>
      <c r="DXP638" s="155"/>
      <c r="DXQ638" s="155"/>
      <c r="DXR638" s="155"/>
      <c r="DXS638" s="155"/>
      <c r="DXT638" s="155"/>
      <c r="DXU638" s="155"/>
      <c r="DXV638" s="155"/>
      <c r="DXW638" s="155"/>
      <c r="DXX638" s="155"/>
      <c r="DXY638" s="155"/>
      <c r="DXZ638" s="155"/>
      <c r="DYA638" s="155"/>
      <c r="DYB638" s="155"/>
      <c r="DYC638" s="155"/>
      <c r="DYD638" s="155"/>
      <c r="DYE638" s="155"/>
      <c r="DYF638" s="155"/>
      <c r="DYG638" s="155"/>
      <c r="DYH638" s="155"/>
      <c r="DYI638" s="155"/>
      <c r="DYJ638" s="155"/>
      <c r="DYK638" s="155"/>
      <c r="DYL638" s="155"/>
      <c r="DYM638" s="155"/>
      <c r="DYN638" s="155"/>
      <c r="DYO638" s="155"/>
      <c r="DYP638" s="155"/>
      <c r="DYQ638" s="155"/>
      <c r="DYR638" s="155"/>
      <c r="DYS638" s="155"/>
      <c r="DYT638" s="155"/>
      <c r="DYU638" s="155"/>
      <c r="DYV638" s="155"/>
      <c r="DYW638" s="155"/>
      <c r="DYX638" s="155"/>
      <c r="DYY638" s="155"/>
      <c r="DYZ638" s="155"/>
      <c r="DZA638" s="155"/>
      <c r="DZB638" s="155"/>
      <c r="DZC638" s="155"/>
      <c r="DZD638" s="155"/>
      <c r="DZE638" s="155"/>
      <c r="DZF638" s="155"/>
      <c r="DZG638" s="155"/>
      <c r="DZH638" s="155"/>
      <c r="DZI638" s="155"/>
      <c r="DZJ638" s="155"/>
      <c r="DZK638" s="155"/>
      <c r="DZL638" s="155"/>
      <c r="DZM638" s="155"/>
      <c r="DZN638" s="155"/>
      <c r="DZO638" s="155"/>
      <c r="DZP638" s="155"/>
      <c r="DZQ638" s="155"/>
      <c r="DZR638" s="155"/>
      <c r="DZS638" s="155"/>
      <c r="DZT638" s="155"/>
      <c r="DZU638" s="155"/>
      <c r="DZV638" s="155"/>
      <c r="DZW638" s="155"/>
      <c r="DZX638" s="155"/>
      <c r="DZY638" s="155"/>
      <c r="DZZ638" s="155"/>
      <c r="EAA638" s="155"/>
      <c r="EAB638" s="155"/>
      <c r="EAC638" s="155"/>
      <c r="EAD638" s="155"/>
      <c r="EAE638" s="155"/>
      <c r="EAF638" s="155"/>
      <c r="EAG638" s="155"/>
      <c r="EAH638" s="155"/>
      <c r="EAI638" s="155"/>
      <c r="EAJ638" s="155"/>
      <c r="EAK638" s="155"/>
      <c r="EAL638" s="155"/>
      <c r="EAM638" s="155"/>
      <c r="EAN638" s="155"/>
      <c r="EAO638" s="155"/>
      <c r="EAP638" s="155"/>
      <c r="EAQ638" s="155"/>
      <c r="EAR638" s="155"/>
      <c r="EAS638" s="155"/>
      <c r="EAT638" s="155"/>
      <c r="EAU638" s="155"/>
      <c r="EAV638" s="155"/>
      <c r="EAW638" s="155"/>
      <c r="EAX638" s="155"/>
      <c r="EAY638" s="155"/>
      <c r="EAZ638" s="155"/>
      <c r="EBA638" s="155"/>
      <c r="EBB638" s="155"/>
      <c r="EBC638" s="155"/>
      <c r="EBD638" s="155"/>
      <c r="EBE638" s="155"/>
      <c r="EBF638" s="155"/>
      <c r="EBG638" s="155"/>
      <c r="EBH638" s="155"/>
      <c r="EBI638" s="155"/>
      <c r="EBJ638" s="155"/>
      <c r="EBK638" s="155"/>
      <c r="EBL638" s="155"/>
      <c r="EBM638" s="155"/>
      <c r="EBN638" s="155"/>
      <c r="EBO638" s="155"/>
      <c r="EBP638" s="155"/>
      <c r="EBQ638" s="155"/>
      <c r="EBR638" s="155"/>
      <c r="EBS638" s="155"/>
      <c r="EBT638" s="155"/>
      <c r="EBU638" s="155"/>
      <c r="EBV638" s="155"/>
      <c r="EBW638" s="155"/>
      <c r="EBX638" s="155"/>
      <c r="EBY638" s="155"/>
      <c r="EBZ638" s="155"/>
      <c r="ECA638" s="155"/>
      <c r="ECB638" s="155"/>
      <c r="ECC638" s="155"/>
      <c r="ECD638" s="155"/>
      <c r="ECE638" s="155"/>
      <c r="ECF638" s="155"/>
      <c r="ECG638" s="155"/>
      <c r="ECH638" s="155"/>
      <c r="ECI638" s="155"/>
      <c r="ECJ638" s="155"/>
      <c r="ECK638" s="155"/>
      <c r="ECL638" s="155"/>
      <c r="ECM638" s="155"/>
      <c r="ECN638" s="155"/>
      <c r="ECO638" s="155"/>
      <c r="ECP638" s="155"/>
      <c r="ECQ638" s="155"/>
      <c r="ECR638" s="155"/>
      <c r="ECS638" s="155"/>
      <c r="ECT638" s="155"/>
      <c r="ECU638" s="155"/>
      <c r="ECV638" s="155"/>
      <c r="ECW638" s="155"/>
      <c r="ECX638" s="155"/>
      <c r="ECY638" s="155"/>
      <c r="ECZ638" s="155"/>
      <c r="EDA638" s="155"/>
      <c r="EDB638" s="155"/>
      <c r="EDC638" s="155"/>
      <c r="EDD638" s="155"/>
      <c r="EDE638" s="155"/>
      <c r="EDF638" s="155"/>
      <c r="EDG638" s="155"/>
      <c r="EDH638" s="155"/>
      <c r="EDI638" s="155"/>
      <c r="EDJ638" s="155"/>
      <c r="EDK638" s="155"/>
      <c r="EDL638" s="155"/>
      <c r="EDM638" s="155"/>
      <c r="EDN638" s="155"/>
      <c r="EDO638" s="155"/>
      <c r="EDP638" s="155"/>
      <c r="EDQ638" s="155"/>
      <c r="EDR638" s="155"/>
      <c r="EDS638" s="155"/>
      <c r="EDT638" s="155"/>
      <c r="EDU638" s="155"/>
      <c r="EDV638" s="155"/>
      <c r="EDW638" s="155"/>
      <c r="EDX638" s="155"/>
      <c r="EDY638" s="155"/>
      <c r="EDZ638" s="155"/>
      <c r="EEA638" s="155"/>
      <c r="EEB638" s="155"/>
      <c r="EEC638" s="155"/>
      <c r="EED638" s="155"/>
      <c r="EEE638" s="155"/>
      <c r="EEF638" s="155"/>
      <c r="EEG638" s="155"/>
      <c r="EEH638" s="155"/>
      <c r="EEI638" s="155"/>
      <c r="EEJ638" s="155"/>
      <c r="EEK638" s="155"/>
      <c r="EEL638" s="155"/>
      <c r="EEM638" s="155"/>
      <c r="EEN638" s="155"/>
      <c r="EEO638" s="155"/>
      <c r="EEP638" s="155"/>
      <c r="EEQ638" s="155"/>
      <c r="EER638" s="155"/>
      <c r="EES638" s="155"/>
      <c r="EET638" s="155"/>
      <c r="EEU638" s="155"/>
      <c r="EEV638" s="155"/>
      <c r="EEW638" s="155"/>
      <c r="EEX638" s="155"/>
      <c r="EEY638" s="155"/>
      <c r="EEZ638" s="155"/>
      <c r="EFA638" s="155"/>
      <c r="EFB638" s="155"/>
      <c r="EFC638" s="155"/>
      <c r="EFD638" s="155"/>
      <c r="EFE638" s="155"/>
      <c r="EFF638" s="155"/>
      <c r="EFG638" s="155"/>
      <c r="EFH638" s="155"/>
      <c r="EFI638" s="155"/>
      <c r="EFJ638" s="155"/>
      <c r="EFK638" s="155"/>
      <c r="EFL638" s="155"/>
      <c r="EFM638" s="155"/>
      <c r="EFN638" s="155"/>
      <c r="EFO638" s="155"/>
      <c r="EFP638" s="155"/>
      <c r="EFQ638" s="155"/>
      <c r="EFR638" s="155"/>
      <c r="EFS638" s="155"/>
      <c r="EFT638" s="155"/>
      <c r="EFU638" s="155"/>
      <c r="EFV638" s="155"/>
      <c r="EFW638" s="155"/>
      <c r="EFX638" s="155"/>
      <c r="EFY638" s="155"/>
      <c r="EFZ638" s="155"/>
      <c r="EGA638" s="155"/>
      <c r="EGB638" s="155"/>
      <c r="EGC638" s="155"/>
      <c r="EGD638" s="155"/>
      <c r="EGE638" s="155"/>
      <c r="EGF638" s="155"/>
      <c r="EGG638" s="155"/>
      <c r="EGH638" s="155"/>
      <c r="EGI638" s="155"/>
      <c r="EGJ638" s="155"/>
      <c r="EGK638" s="155"/>
      <c r="EGL638" s="155"/>
      <c r="EGM638" s="155"/>
      <c r="EGN638" s="155"/>
      <c r="EGO638" s="155"/>
      <c r="EGP638" s="155"/>
      <c r="EGQ638" s="155"/>
      <c r="EGR638" s="155"/>
      <c r="EGS638" s="155"/>
      <c r="EGT638" s="155"/>
      <c r="EGU638" s="155"/>
      <c r="EGV638" s="155"/>
      <c r="EGW638" s="155"/>
      <c r="EGX638" s="155"/>
      <c r="EGY638" s="155"/>
      <c r="EGZ638" s="155"/>
      <c r="EHA638" s="155"/>
      <c r="EHB638" s="155"/>
      <c r="EHC638" s="155"/>
      <c r="EHD638" s="155"/>
      <c r="EHE638" s="155"/>
      <c r="EHF638" s="155"/>
      <c r="EHG638" s="155"/>
      <c r="EHH638" s="155"/>
      <c r="EHI638" s="155"/>
      <c r="EHJ638" s="155"/>
      <c r="EHK638" s="155"/>
      <c r="EHL638" s="155"/>
      <c r="EHM638" s="155"/>
      <c r="EHN638" s="155"/>
      <c r="EHO638" s="155"/>
      <c r="EHP638" s="155"/>
      <c r="EHQ638" s="155"/>
      <c r="EHR638" s="155"/>
      <c r="EHS638" s="155"/>
      <c r="EHT638" s="155"/>
      <c r="EHU638" s="155"/>
      <c r="EHV638" s="155"/>
      <c r="EHW638" s="155"/>
      <c r="EHX638" s="155"/>
      <c r="EHY638" s="155"/>
      <c r="EHZ638" s="155"/>
      <c r="EIA638" s="155"/>
      <c r="EIB638" s="155"/>
      <c r="EIC638" s="155"/>
      <c r="EID638" s="155"/>
      <c r="EIE638" s="155"/>
      <c r="EIF638" s="155"/>
      <c r="EIG638" s="155"/>
      <c r="EIH638" s="155"/>
      <c r="EII638" s="155"/>
      <c r="EIJ638" s="155"/>
      <c r="EIK638" s="155"/>
      <c r="EIL638" s="155"/>
      <c r="EIM638" s="155"/>
      <c r="EIN638" s="155"/>
      <c r="EIO638" s="155"/>
      <c r="EIP638" s="155"/>
      <c r="EIQ638" s="155"/>
      <c r="EIR638" s="155"/>
      <c r="EIS638" s="155"/>
      <c r="EIT638" s="155"/>
      <c r="EIU638" s="155"/>
      <c r="EIV638" s="155"/>
      <c r="EIW638" s="155"/>
      <c r="EIX638" s="155"/>
      <c r="EIY638" s="155"/>
      <c r="EIZ638" s="155"/>
      <c r="EJA638" s="155"/>
      <c r="EJB638" s="155"/>
      <c r="EJC638" s="155"/>
      <c r="EJD638" s="155"/>
      <c r="EJE638" s="155"/>
      <c r="EJF638" s="155"/>
      <c r="EJG638" s="155"/>
      <c r="EJH638" s="155"/>
      <c r="EJI638" s="155"/>
      <c r="EJJ638" s="155"/>
      <c r="EJK638" s="155"/>
      <c r="EJL638" s="155"/>
      <c r="EJM638" s="155"/>
      <c r="EJN638" s="155"/>
      <c r="EJO638" s="155"/>
      <c r="EJP638" s="155"/>
      <c r="EJQ638" s="155"/>
      <c r="EJR638" s="155"/>
      <c r="EJS638" s="155"/>
      <c r="EJT638" s="155"/>
      <c r="EJU638" s="155"/>
      <c r="EJV638" s="155"/>
      <c r="EJW638" s="155"/>
      <c r="EJX638" s="155"/>
      <c r="EJY638" s="155"/>
      <c r="EJZ638" s="155"/>
      <c r="EKA638" s="155"/>
      <c r="EKB638" s="155"/>
      <c r="EKC638" s="155"/>
      <c r="EKD638" s="155"/>
      <c r="EKE638" s="155"/>
      <c r="EKF638" s="155"/>
      <c r="EKG638" s="155"/>
      <c r="EKH638" s="155"/>
      <c r="EKI638" s="155"/>
      <c r="EKJ638" s="155"/>
      <c r="EKK638" s="155"/>
      <c r="EKL638" s="155"/>
      <c r="EKM638" s="155"/>
      <c r="EKN638" s="155"/>
      <c r="EKO638" s="155"/>
      <c r="EKP638" s="155"/>
      <c r="EKQ638" s="155"/>
      <c r="EKR638" s="155"/>
      <c r="EKS638" s="155"/>
      <c r="EKT638" s="155"/>
      <c r="EKU638" s="155"/>
      <c r="EKV638" s="155"/>
      <c r="EKW638" s="155"/>
      <c r="EKX638" s="155"/>
      <c r="EKY638" s="155"/>
      <c r="EKZ638" s="155"/>
      <c r="ELA638" s="155"/>
      <c r="ELB638" s="155"/>
      <c r="ELC638" s="155"/>
      <c r="ELD638" s="155"/>
      <c r="ELE638" s="155"/>
      <c r="ELF638" s="155"/>
      <c r="ELG638" s="155"/>
      <c r="ELH638" s="155"/>
      <c r="ELI638" s="155"/>
      <c r="ELJ638" s="155"/>
      <c r="ELK638" s="155"/>
      <c r="ELL638" s="155"/>
      <c r="ELM638" s="155"/>
      <c r="ELN638" s="155"/>
      <c r="ELO638" s="155"/>
      <c r="ELP638" s="155"/>
      <c r="ELQ638" s="155"/>
      <c r="ELR638" s="155"/>
      <c r="ELS638" s="155"/>
      <c r="ELT638" s="155"/>
      <c r="ELU638" s="155"/>
      <c r="ELV638" s="155"/>
      <c r="ELW638" s="155"/>
      <c r="ELX638" s="155"/>
      <c r="ELY638" s="155"/>
      <c r="ELZ638" s="155"/>
      <c r="EMA638" s="155"/>
      <c r="EMB638" s="155"/>
      <c r="EMC638" s="155"/>
      <c r="EMD638" s="155"/>
      <c r="EME638" s="155"/>
      <c r="EMF638" s="155"/>
      <c r="EMG638" s="155"/>
      <c r="EMH638" s="155"/>
      <c r="EMI638" s="155"/>
      <c r="EMJ638" s="155"/>
      <c r="EMK638" s="155"/>
      <c r="EML638" s="155"/>
      <c r="EMM638" s="155"/>
      <c r="EMN638" s="155"/>
      <c r="EMO638" s="155"/>
      <c r="EMP638" s="155"/>
      <c r="EMQ638" s="155"/>
      <c r="EMR638" s="155"/>
      <c r="EMS638" s="155"/>
      <c r="EMT638" s="155"/>
      <c r="EMU638" s="155"/>
      <c r="EMV638" s="155"/>
      <c r="EMW638" s="155"/>
      <c r="EMX638" s="155"/>
      <c r="EMY638" s="155"/>
      <c r="EMZ638" s="155"/>
      <c r="ENA638" s="155"/>
      <c r="ENB638" s="155"/>
      <c r="ENC638" s="155"/>
      <c r="END638" s="155"/>
      <c r="ENE638" s="155"/>
      <c r="ENF638" s="155"/>
      <c r="ENG638" s="155"/>
      <c r="ENH638" s="155"/>
      <c r="ENI638" s="155"/>
      <c r="ENJ638" s="155"/>
      <c r="ENK638" s="155"/>
      <c r="ENL638" s="155"/>
      <c r="ENM638" s="155"/>
      <c r="ENN638" s="155"/>
      <c r="ENO638" s="155"/>
      <c r="ENP638" s="155"/>
      <c r="ENQ638" s="155"/>
      <c r="ENR638" s="155"/>
      <c r="ENS638" s="155"/>
      <c r="ENT638" s="155"/>
      <c r="ENU638" s="155"/>
      <c r="ENV638" s="155"/>
      <c r="ENW638" s="155"/>
      <c r="ENX638" s="155"/>
      <c r="ENY638" s="155"/>
      <c r="ENZ638" s="155"/>
      <c r="EOA638" s="155"/>
      <c r="EOB638" s="155"/>
      <c r="EOC638" s="155"/>
      <c r="EOD638" s="155"/>
      <c r="EOE638" s="155"/>
      <c r="EOF638" s="155"/>
      <c r="EOG638" s="155"/>
      <c r="EOH638" s="155"/>
      <c r="EOI638" s="155"/>
      <c r="EOJ638" s="155"/>
      <c r="EOK638" s="155"/>
      <c r="EOL638" s="155"/>
      <c r="EOM638" s="155"/>
      <c r="EON638" s="155"/>
      <c r="EOO638" s="155"/>
      <c r="EOP638" s="155"/>
      <c r="EOQ638" s="155"/>
      <c r="EOR638" s="155"/>
      <c r="EOS638" s="155"/>
      <c r="EOT638" s="155"/>
      <c r="EOU638" s="155"/>
      <c r="EOV638" s="155"/>
      <c r="EOW638" s="155"/>
      <c r="EOX638" s="155"/>
      <c r="EOY638" s="155"/>
      <c r="EOZ638" s="155"/>
      <c r="EPA638" s="155"/>
      <c r="EPB638" s="155"/>
      <c r="EPC638" s="155"/>
      <c r="EPD638" s="155"/>
      <c r="EPE638" s="155"/>
      <c r="EPF638" s="155"/>
      <c r="EPG638" s="155"/>
      <c r="EPH638" s="155"/>
      <c r="EPI638" s="155"/>
      <c r="EPJ638" s="155"/>
      <c r="EPK638" s="155"/>
      <c r="EPL638" s="155"/>
      <c r="EPM638" s="155"/>
      <c r="EPN638" s="155"/>
      <c r="EPO638" s="155"/>
      <c r="EPP638" s="155"/>
      <c r="EPQ638" s="155"/>
      <c r="EPR638" s="155"/>
      <c r="EPS638" s="155"/>
      <c r="EPT638" s="155"/>
      <c r="EPU638" s="155"/>
      <c r="EPV638" s="155"/>
      <c r="EPW638" s="155"/>
      <c r="EPX638" s="155"/>
      <c r="EPY638" s="155"/>
      <c r="EPZ638" s="155"/>
      <c r="EQA638" s="155"/>
      <c r="EQB638" s="155"/>
      <c r="EQC638" s="155"/>
      <c r="EQD638" s="155"/>
      <c r="EQE638" s="155"/>
      <c r="EQF638" s="155"/>
      <c r="EQG638" s="155"/>
      <c r="EQH638" s="155"/>
      <c r="EQI638" s="155"/>
      <c r="EQJ638" s="155"/>
      <c r="EQK638" s="155"/>
      <c r="EQL638" s="155"/>
      <c r="EQM638" s="155"/>
      <c r="EQN638" s="155"/>
      <c r="EQO638" s="155"/>
      <c r="EQP638" s="155"/>
      <c r="EQQ638" s="155"/>
      <c r="EQR638" s="155"/>
      <c r="EQS638" s="155"/>
      <c r="EQT638" s="155"/>
      <c r="EQU638" s="155"/>
      <c r="EQV638" s="155"/>
      <c r="EQW638" s="155"/>
      <c r="EQX638" s="155"/>
      <c r="EQY638" s="155"/>
      <c r="EQZ638" s="155"/>
      <c r="ERA638" s="155"/>
      <c r="ERB638" s="155"/>
      <c r="ERC638" s="155"/>
      <c r="ERD638" s="155"/>
      <c r="ERE638" s="155"/>
      <c r="ERF638" s="155"/>
      <c r="ERG638" s="155"/>
      <c r="ERH638" s="155"/>
      <c r="ERI638" s="155"/>
      <c r="ERJ638" s="155"/>
      <c r="ERK638" s="155"/>
      <c r="ERL638" s="155"/>
      <c r="ERM638" s="155"/>
      <c r="ERN638" s="155"/>
      <c r="ERO638" s="155"/>
      <c r="ERP638" s="155"/>
      <c r="ERQ638" s="155"/>
      <c r="ERR638" s="155"/>
      <c r="ERS638" s="155"/>
      <c r="ERT638" s="155"/>
      <c r="ERU638" s="155"/>
      <c r="ERV638" s="155"/>
      <c r="ERW638" s="155"/>
      <c r="ERX638" s="155"/>
      <c r="ERY638" s="155"/>
      <c r="ERZ638" s="155"/>
      <c r="ESA638" s="155"/>
      <c r="ESB638" s="155"/>
      <c r="ESC638" s="155"/>
      <c r="ESD638" s="155"/>
      <c r="ESE638" s="155"/>
      <c r="ESF638" s="155"/>
      <c r="ESG638" s="155"/>
      <c r="ESH638" s="155"/>
      <c r="ESI638" s="155"/>
      <c r="ESJ638" s="155"/>
      <c r="ESK638" s="155"/>
      <c r="ESL638" s="155"/>
      <c r="ESM638" s="155"/>
      <c r="ESN638" s="155"/>
      <c r="ESO638" s="155"/>
      <c r="ESP638" s="155"/>
      <c r="ESQ638" s="155"/>
      <c r="ESR638" s="155"/>
      <c r="ESS638" s="155"/>
      <c r="EST638" s="155"/>
      <c r="ESU638" s="155"/>
      <c r="ESV638" s="155"/>
      <c r="ESW638" s="155"/>
      <c r="ESX638" s="155"/>
      <c r="ESY638" s="155"/>
      <c r="ESZ638" s="155"/>
      <c r="ETA638" s="155"/>
      <c r="ETB638" s="155"/>
      <c r="ETC638" s="155"/>
      <c r="ETD638" s="155"/>
      <c r="ETE638" s="155"/>
      <c r="ETF638" s="155"/>
      <c r="ETG638" s="155"/>
      <c r="ETH638" s="155"/>
      <c r="ETI638" s="155"/>
      <c r="ETJ638" s="155"/>
      <c r="ETK638" s="155"/>
      <c r="ETL638" s="155"/>
      <c r="ETM638" s="155"/>
      <c r="ETN638" s="155"/>
      <c r="ETO638" s="155"/>
      <c r="ETP638" s="155"/>
      <c r="ETQ638" s="155"/>
      <c r="ETR638" s="155"/>
      <c r="ETS638" s="155"/>
      <c r="ETT638" s="155"/>
      <c r="ETU638" s="155"/>
      <c r="ETV638" s="155"/>
      <c r="ETW638" s="155"/>
      <c r="ETX638" s="155"/>
      <c r="ETY638" s="155"/>
      <c r="ETZ638" s="155"/>
      <c r="EUA638" s="155"/>
      <c r="EUB638" s="155"/>
      <c r="EUC638" s="155"/>
      <c r="EUD638" s="155"/>
      <c r="EUE638" s="155"/>
      <c r="EUF638" s="155"/>
      <c r="EUG638" s="155"/>
      <c r="EUH638" s="155"/>
      <c r="EUI638" s="155"/>
      <c r="EUJ638" s="155"/>
      <c r="EUK638" s="155"/>
      <c r="EUL638" s="155"/>
      <c r="EUM638" s="155"/>
      <c r="EUN638" s="155"/>
      <c r="EUO638" s="155"/>
      <c r="EUP638" s="155"/>
      <c r="EUQ638" s="155"/>
      <c r="EUR638" s="155"/>
      <c r="EUS638" s="155"/>
      <c r="EUT638" s="155"/>
      <c r="EUU638" s="155"/>
      <c r="EUV638" s="155"/>
      <c r="EUW638" s="155"/>
      <c r="EUX638" s="155"/>
      <c r="EUY638" s="155"/>
      <c r="EUZ638" s="155"/>
      <c r="EVA638" s="155"/>
      <c r="EVB638" s="155"/>
      <c r="EVC638" s="155"/>
      <c r="EVD638" s="155"/>
      <c r="EVE638" s="155"/>
      <c r="EVF638" s="155"/>
      <c r="EVG638" s="155"/>
      <c r="EVH638" s="155"/>
      <c r="EVI638" s="155"/>
      <c r="EVJ638" s="155"/>
      <c r="EVK638" s="155"/>
      <c r="EVL638" s="155"/>
      <c r="EVM638" s="155"/>
      <c r="EVN638" s="155"/>
      <c r="EVO638" s="155"/>
      <c r="EVP638" s="155"/>
      <c r="EVQ638" s="155"/>
      <c r="EVR638" s="155"/>
      <c r="EVS638" s="155"/>
      <c r="EVT638" s="155"/>
      <c r="EVU638" s="155"/>
      <c r="EVV638" s="155"/>
      <c r="EVW638" s="155"/>
      <c r="EVX638" s="155"/>
      <c r="EVY638" s="155"/>
      <c r="EVZ638" s="155"/>
      <c r="EWA638" s="155"/>
      <c r="EWB638" s="155"/>
      <c r="EWC638" s="155"/>
      <c r="EWD638" s="155"/>
      <c r="EWE638" s="155"/>
      <c r="EWF638" s="155"/>
      <c r="EWG638" s="155"/>
      <c r="EWH638" s="155"/>
      <c r="EWI638" s="155"/>
      <c r="EWJ638" s="155"/>
      <c r="EWK638" s="155"/>
      <c r="EWL638" s="155"/>
      <c r="EWM638" s="155"/>
      <c r="EWN638" s="155"/>
      <c r="EWO638" s="155"/>
      <c r="EWP638" s="155"/>
      <c r="EWQ638" s="155"/>
      <c r="EWR638" s="155"/>
      <c r="EWS638" s="155"/>
      <c r="EWT638" s="155"/>
      <c r="EWU638" s="155"/>
      <c r="EWV638" s="155"/>
      <c r="EWW638" s="155"/>
      <c r="EWX638" s="155"/>
      <c r="EWY638" s="155"/>
      <c r="EWZ638" s="155"/>
      <c r="EXA638" s="155"/>
      <c r="EXB638" s="155"/>
      <c r="EXC638" s="155"/>
      <c r="EXD638" s="155"/>
      <c r="EXE638" s="155"/>
      <c r="EXF638" s="155"/>
      <c r="EXG638" s="155"/>
      <c r="EXH638" s="155"/>
      <c r="EXI638" s="155"/>
      <c r="EXJ638" s="155"/>
      <c r="EXK638" s="155"/>
      <c r="EXL638" s="155"/>
      <c r="EXM638" s="155"/>
      <c r="EXN638" s="155"/>
      <c r="EXO638" s="155"/>
      <c r="EXP638" s="155"/>
      <c r="EXQ638" s="155"/>
      <c r="EXR638" s="155"/>
      <c r="EXS638" s="155"/>
      <c r="EXT638" s="155"/>
      <c r="EXU638" s="155"/>
      <c r="EXV638" s="155"/>
      <c r="EXW638" s="155"/>
      <c r="EXX638" s="155"/>
      <c r="EXY638" s="155"/>
      <c r="EXZ638" s="155"/>
      <c r="EYA638" s="155"/>
      <c r="EYB638" s="155"/>
      <c r="EYC638" s="155"/>
      <c r="EYD638" s="155"/>
      <c r="EYE638" s="155"/>
      <c r="EYF638" s="155"/>
      <c r="EYG638" s="155"/>
      <c r="EYH638" s="155"/>
      <c r="EYI638" s="155"/>
      <c r="EYJ638" s="155"/>
      <c r="EYK638" s="155"/>
      <c r="EYL638" s="155"/>
      <c r="EYM638" s="155"/>
      <c r="EYN638" s="155"/>
      <c r="EYO638" s="155"/>
      <c r="EYP638" s="155"/>
      <c r="EYQ638" s="155"/>
      <c r="EYR638" s="155"/>
      <c r="EYS638" s="155"/>
      <c r="EYT638" s="155"/>
      <c r="EYU638" s="155"/>
      <c r="EYV638" s="155"/>
      <c r="EYW638" s="155"/>
      <c r="EYX638" s="155"/>
      <c r="EYY638" s="155"/>
      <c r="EYZ638" s="155"/>
      <c r="EZA638" s="155"/>
      <c r="EZB638" s="155"/>
      <c r="EZC638" s="155"/>
      <c r="EZD638" s="155"/>
      <c r="EZE638" s="155"/>
      <c r="EZF638" s="155"/>
      <c r="EZG638" s="155"/>
      <c r="EZH638" s="155"/>
      <c r="EZI638" s="155"/>
      <c r="EZJ638" s="155"/>
      <c r="EZK638" s="155"/>
      <c r="EZL638" s="155"/>
      <c r="EZM638" s="155"/>
      <c r="EZN638" s="155"/>
      <c r="EZO638" s="155"/>
      <c r="EZP638" s="155"/>
      <c r="EZQ638" s="155"/>
      <c r="EZR638" s="155"/>
      <c r="EZS638" s="155"/>
      <c r="EZT638" s="155"/>
      <c r="EZU638" s="155"/>
      <c r="EZV638" s="155"/>
      <c r="EZW638" s="155"/>
      <c r="EZX638" s="155"/>
      <c r="EZY638" s="155"/>
      <c r="EZZ638" s="155"/>
      <c r="FAA638" s="155"/>
      <c r="FAB638" s="155"/>
      <c r="FAC638" s="155"/>
      <c r="FAD638" s="155"/>
      <c r="FAE638" s="155"/>
      <c r="FAF638" s="155"/>
      <c r="FAG638" s="155"/>
      <c r="FAH638" s="155"/>
      <c r="FAI638" s="155"/>
      <c r="FAJ638" s="155"/>
      <c r="FAK638" s="155"/>
      <c r="FAL638" s="155"/>
      <c r="FAM638" s="155"/>
      <c r="FAN638" s="155"/>
      <c r="FAO638" s="155"/>
      <c r="FAP638" s="155"/>
      <c r="FAQ638" s="155"/>
      <c r="FAR638" s="155"/>
      <c r="FAS638" s="155"/>
      <c r="FAT638" s="155"/>
      <c r="FAU638" s="155"/>
      <c r="FAV638" s="155"/>
      <c r="FAW638" s="155"/>
      <c r="FAX638" s="155"/>
      <c r="FAY638" s="155"/>
      <c r="FAZ638" s="155"/>
      <c r="FBA638" s="155"/>
      <c r="FBB638" s="155"/>
      <c r="FBC638" s="155"/>
      <c r="FBD638" s="155"/>
      <c r="FBE638" s="155"/>
      <c r="FBF638" s="155"/>
      <c r="FBG638" s="155"/>
      <c r="FBH638" s="155"/>
      <c r="FBI638" s="155"/>
      <c r="FBJ638" s="155"/>
      <c r="FBK638" s="155"/>
      <c r="FBL638" s="155"/>
      <c r="FBM638" s="155"/>
      <c r="FBN638" s="155"/>
      <c r="FBO638" s="155"/>
      <c r="FBP638" s="155"/>
      <c r="FBQ638" s="155"/>
      <c r="FBR638" s="155"/>
      <c r="FBS638" s="155"/>
      <c r="FBT638" s="155"/>
      <c r="FBU638" s="155"/>
      <c r="FBV638" s="155"/>
      <c r="FBW638" s="155"/>
      <c r="FBX638" s="155"/>
      <c r="FBY638" s="155"/>
      <c r="FBZ638" s="155"/>
      <c r="FCA638" s="155"/>
      <c r="FCB638" s="155"/>
      <c r="FCC638" s="155"/>
      <c r="FCD638" s="155"/>
      <c r="FCE638" s="155"/>
      <c r="FCF638" s="155"/>
      <c r="FCG638" s="155"/>
      <c r="FCH638" s="155"/>
      <c r="FCI638" s="155"/>
      <c r="FCJ638" s="155"/>
      <c r="FCK638" s="155"/>
      <c r="FCL638" s="155"/>
      <c r="FCM638" s="155"/>
      <c r="FCN638" s="155"/>
      <c r="FCO638" s="155"/>
      <c r="FCP638" s="155"/>
      <c r="FCQ638" s="155"/>
      <c r="FCR638" s="155"/>
      <c r="FCS638" s="155"/>
      <c r="FCT638" s="155"/>
      <c r="FCU638" s="155"/>
      <c r="FCV638" s="155"/>
      <c r="FCW638" s="155"/>
      <c r="FCX638" s="155"/>
      <c r="FCY638" s="155"/>
      <c r="FCZ638" s="155"/>
      <c r="FDA638" s="155"/>
      <c r="FDB638" s="155"/>
      <c r="FDC638" s="155"/>
      <c r="FDD638" s="155"/>
      <c r="FDE638" s="155"/>
      <c r="FDF638" s="155"/>
      <c r="FDG638" s="155"/>
      <c r="FDH638" s="155"/>
      <c r="FDI638" s="155"/>
      <c r="FDJ638" s="155"/>
      <c r="FDK638" s="155"/>
      <c r="FDL638" s="155"/>
      <c r="FDM638" s="155"/>
      <c r="FDN638" s="155"/>
      <c r="FDO638" s="155"/>
      <c r="FDP638" s="155"/>
      <c r="FDQ638" s="155"/>
      <c r="FDR638" s="155"/>
      <c r="FDS638" s="155"/>
      <c r="FDT638" s="155"/>
      <c r="FDU638" s="155"/>
      <c r="FDV638" s="155"/>
      <c r="FDW638" s="155"/>
      <c r="FDX638" s="155"/>
      <c r="FDY638" s="155"/>
      <c r="FDZ638" s="155"/>
      <c r="FEA638" s="155"/>
      <c r="FEB638" s="155"/>
      <c r="FEC638" s="155"/>
      <c r="FED638" s="155"/>
      <c r="FEE638" s="155"/>
      <c r="FEF638" s="155"/>
      <c r="FEG638" s="155"/>
      <c r="FEH638" s="155"/>
      <c r="FEI638" s="155"/>
      <c r="FEJ638" s="155"/>
      <c r="FEK638" s="155"/>
      <c r="FEL638" s="155"/>
      <c r="FEM638" s="155"/>
      <c r="FEN638" s="155"/>
      <c r="FEO638" s="155"/>
      <c r="FEP638" s="155"/>
      <c r="FEQ638" s="155"/>
      <c r="FER638" s="155"/>
      <c r="FES638" s="155"/>
      <c r="FET638" s="155"/>
      <c r="FEU638" s="155"/>
      <c r="FEV638" s="155"/>
      <c r="FEW638" s="155"/>
      <c r="FEX638" s="155"/>
      <c r="FEY638" s="155"/>
      <c r="FEZ638" s="155"/>
      <c r="FFA638" s="155"/>
      <c r="FFB638" s="155"/>
      <c r="FFC638" s="155"/>
      <c r="FFD638" s="155"/>
      <c r="FFE638" s="155"/>
      <c r="FFF638" s="155"/>
      <c r="FFG638" s="155"/>
      <c r="FFH638" s="155"/>
      <c r="FFI638" s="155"/>
      <c r="FFJ638" s="155"/>
      <c r="FFK638" s="155"/>
      <c r="FFL638" s="155"/>
      <c r="FFM638" s="155"/>
      <c r="FFN638" s="155"/>
      <c r="FFO638" s="155"/>
      <c r="FFP638" s="155"/>
      <c r="FFQ638" s="155"/>
      <c r="FFR638" s="155"/>
      <c r="FFS638" s="155"/>
      <c r="FFT638" s="155"/>
      <c r="FFU638" s="155"/>
      <c r="FFV638" s="155"/>
      <c r="FFW638" s="155"/>
      <c r="FFX638" s="155"/>
      <c r="FFY638" s="155"/>
      <c r="FFZ638" s="155"/>
      <c r="FGA638" s="155"/>
      <c r="FGB638" s="155"/>
      <c r="FGC638" s="155"/>
      <c r="FGD638" s="155"/>
      <c r="FGE638" s="155"/>
      <c r="FGF638" s="155"/>
      <c r="FGG638" s="155"/>
      <c r="FGH638" s="155"/>
      <c r="FGI638" s="155"/>
      <c r="FGJ638" s="155"/>
      <c r="FGK638" s="155"/>
      <c r="FGL638" s="155"/>
      <c r="FGM638" s="155"/>
      <c r="FGN638" s="155"/>
      <c r="FGO638" s="155"/>
      <c r="FGP638" s="155"/>
      <c r="FGQ638" s="155"/>
      <c r="FGR638" s="155"/>
      <c r="FGS638" s="155"/>
      <c r="FGT638" s="155"/>
      <c r="FGU638" s="155"/>
      <c r="FGV638" s="155"/>
      <c r="FGW638" s="155"/>
      <c r="FGX638" s="155"/>
      <c r="FGY638" s="155"/>
      <c r="FGZ638" s="155"/>
      <c r="FHA638" s="155"/>
      <c r="FHB638" s="155"/>
      <c r="FHC638" s="155"/>
      <c r="FHD638" s="155"/>
      <c r="FHE638" s="155"/>
      <c r="FHF638" s="155"/>
      <c r="FHG638" s="155"/>
      <c r="FHH638" s="155"/>
      <c r="FHI638" s="155"/>
      <c r="FHJ638" s="155"/>
      <c r="FHK638" s="155"/>
      <c r="FHL638" s="155"/>
      <c r="FHM638" s="155"/>
      <c r="FHN638" s="155"/>
      <c r="FHO638" s="155"/>
      <c r="FHP638" s="155"/>
      <c r="FHQ638" s="155"/>
      <c r="FHR638" s="155"/>
      <c r="FHS638" s="155"/>
      <c r="FHT638" s="155"/>
      <c r="FHU638" s="155"/>
      <c r="FHV638" s="155"/>
      <c r="FHW638" s="155"/>
      <c r="FHX638" s="155"/>
      <c r="FHY638" s="155"/>
      <c r="FHZ638" s="155"/>
      <c r="FIA638" s="155"/>
      <c r="FIB638" s="155"/>
      <c r="FIC638" s="155"/>
      <c r="FID638" s="155"/>
      <c r="FIE638" s="155"/>
      <c r="FIF638" s="155"/>
      <c r="FIG638" s="155"/>
      <c r="FIH638" s="155"/>
      <c r="FII638" s="155"/>
      <c r="FIJ638" s="155"/>
      <c r="FIK638" s="155"/>
      <c r="FIL638" s="155"/>
      <c r="FIM638" s="155"/>
      <c r="FIN638" s="155"/>
      <c r="FIO638" s="155"/>
      <c r="FIP638" s="155"/>
      <c r="FIQ638" s="155"/>
      <c r="FIR638" s="155"/>
      <c r="FIS638" s="155"/>
      <c r="FIT638" s="155"/>
      <c r="FIU638" s="155"/>
      <c r="FIV638" s="155"/>
      <c r="FIW638" s="155"/>
      <c r="FIX638" s="155"/>
      <c r="FIY638" s="155"/>
      <c r="FIZ638" s="155"/>
      <c r="FJA638" s="155"/>
      <c r="FJB638" s="155"/>
      <c r="FJC638" s="155"/>
      <c r="FJD638" s="155"/>
      <c r="FJE638" s="155"/>
      <c r="FJF638" s="155"/>
      <c r="FJG638" s="155"/>
      <c r="FJH638" s="155"/>
      <c r="FJI638" s="155"/>
      <c r="FJJ638" s="155"/>
      <c r="FJK638" s="155"/>
      <c r="FJL638" s="155"/>
      <c r="FJM638" s="155"/>
      <c r="FJN638" s="155"/>
      <c r="FJO638" s="155"/>
      <c r="FJP638" s="155"/>
      <c r="FJQ638" s="155"/>
      <c r="FJR638" s="155"/>
      <c r="FJS638" s="155"/>
      <c r="FJT638" s="155"/>
      <c r="FJU638" s="155"/>
      <c r="FJV638" s="155"/>
      <c r="FJW638" s="155"/>
      <c r="FJX638" s="155"/>
      <c r="FJY638" s="155"/>
      <c r="FJZ638" s="155"/>
      <c r="FKA638" s="155"/>
      <c r="FKB638" s="155"/>
      <c r="FKC638" s="155"/>
      <c r="FKD638" s="155"/>
      <c r="FKE638" s="155"/>
      <c r="FKF638" s="155"/>
      <c r="FKG638" s="155"/>
      <c r="FKH638" s="155"/>
      <c r="FKI638" s="155"/>
      <c r="FKJ638" s="155"/>
      <c r="FKK638" s="155"/>
      <c r="FKL638" s="155"/>
      <c r="FKM638" s="155"/>
      <c r="FKN638" s="155"/>
      <c r="FKO638" s="155"/>
      <c r="FKP638" s="155"/>
      <c r="FKQ638" s="155"/>
      <c r="FKR638" s="155"/>
      <c r="FKS638" s="155"/>
      <c r="FKT638" s="155"/>
      <c r="FKU638" s="155"/>
      <c r="FKV638" s="155"/>
      <c r="FKW638" s="155"/>
      <c r="FKX638" s="155"/>
      <c r="FKY638" s="155"/>
      <c r="FKZ638" s="155"/>
      <c r="FLA638" s="155"/>
      <c r="FLB638" s="155"/>
      <c r="FLC638" s="155"/>
      <c r="FLD638" s="155"/>
      <c r="FLE638" s="155"/>
      <c r="FLF638" s="155"/>
      <c r="FLG638" s="155"/>
      <c r="FLH638" s="155"/>
      <c r="FLI638" s="155"/>
      <c r="FLJ638" s="155"/>
      <c r="FLK638" s="155"/>
      <c r="FLL638" s="155"/>
      <c r="FLM638" s="155"/>
      <c r="FLN638" s="155"/>
      <c r="FLO638" s="155"/>
      <c r="FLP638" s="155"/>
      <c r="FLQ638" s="155"/>
      <c r="FLR638" s="155"/>
      <c r="FLS638" s="155"/>
      <c r="FLT638" s="155"/>
      <c r="FLU638" s="155"/>
      <c r="FLV638" s="155"/>
      <c r="FLW638" s="155"/>
      <c r="FLX638" s="155"/>
      <c r="FLY638" s="155"/>
      <c r="FLZ638" s="155"/>
      <c r="FMA638" s="155"/>
      <c r="FMB638" s="155"/>
      <c r="FMC638" s="155"/>
      <c r="FMD638" s="155"/>
      <c r="FME638" s="155"/>
      <c r="FMF638" s="155"/>
      <c r="FMG638" s="155"/>
      <c r="FMH638" s="155"/>
      <c r="FMI638" s="155"/>
      <c r="FMJ638" s="155"/>
      <c r="FMK638" s="155"/>
      <c r="FML638" s="155"/>
      <c r="FMM638" s="155"/>
      <c r="FMN638" s="155"/>
      <c r="FMO638" s="155"/>
      <c r="FMP638" s="155"/>
      <c r="FMQ638" s="155"/>
      <c r="FMR638" s="155"/>
      <c r="FMS638" s="155"/>
      <c r="FMT638" s="155"/>
      <c r="FMU638" s="155"/>
      <c r="FMV638" s="155"/>
      <c r="FMW638" s="155"/>
      <c r="FMX638" s="155"/>
      <c r="FMY638" s="155"/>
      <c r="FMZ638" s="155"/>
      <c r="FNA638" s="155"/>
      <c r="FNB638" s="155"/>
      <c r="FNC638" s="155"/>
      <c r="FND638" s="155"/>
      <c r="FNE638" s="155"/>
      <c r="FNF638" s="155"/>
      <c r="FNG638" s="155"/>
      <c r="FNH638" s="155"/>
      <c r="FNI638" s="155"/>
      <c r="FNJ638" s="155"/>
      <c r="FNK638" s="155"/>
      <c r="FNL638" s="155"/>
      <c r="FNM638" s="155"/>
      <c r="FNN638" s="155"/>
      <c r="FNO638" s="155"/>
      <c r="FNP638" s="155"/>
      <c r="FNQ638" s="155"/>
      <c r="FNR638" s="155"/>
      <c r="FNS638" s="155"/>
      <c r="FNT638" s="155"/>
      <c r="FNU638" s="155"/>
      <c r="FNV638" s="155"/>
      <c r="FNW638" s="155"/>
      <c r="FNX638" s="155"/>
      <c r="FNY638" s="155"/>
      <c r="FNZ638" s="155"/>
      <c r="FOA638" s="155"/>
      <c r="FOB638" s="155"/>
      <c r="FOC638" s="155"/>
      <c r="FOD638" s="155"/>
      <c r="FOE638" s="155"/>
      <c r="FOF638" s="155"/>
      <c r="FOG638" s="155"/>
      <c r="FOH638" s="155"/>
      <c r="FOI638" s="155"/>
      <c r="FOJ638" s="155"/>
      <c r="FOK638" s="155"/>
      <c r="FOL638" s="155"/>
      <c r="FOM638" s="155"/>
      <c r="FON638" s="155"/>
      <c r="FOO638" s="155"/>
      <c r="FOP638" s="155"/>
      <c r="FOQ638" s="155"/>
      <c r="FOR638" s="155"/>
      <c r="FOS638" s="155"/>
      <c r="FOT638" s="155"/>
      <c r="FOU638" s="155"/>
      <c r="FOV638" s="155"/>
      <c r="FOW638" s="155"/>
      <c r="FOX638" s="155"/>
      <c r="FOY638" s="155"/>
      <c r="FOZ638" s="155"/>
      <c r="FPA638" s="155"/>
      <c r="FPB638" s="155"/>
      <c r="FPC638" s="155"/>
      <c r="FPD638" s="155"/>
      <c r="FPE638" s="155"/>
      <c r="FPF638" s="155"/>
      <c r="FPG638" s="155"/>
      <c r="FPH638" s="155"/>
      <c r="FPI638" s="155"/>
      <c r="FPJ638" s="155"/>
      <c r="FPK638" s="155"/>
      <c r="FPL638" s="155"/>
      <c r="FPM638" s="155"/>
      <c r="FPN638" s="155"/>
      <c r="FPO638" s="155"/>
      <c r="FPP638" s="155"/>
      <c r="FPQ638" s="155"/>
      <c r="FPR638" s="155"/>
      <c r="FPS638" s="155"/>
      <c r="FPT638" s="155"/>
      <c r="FPU638" s="155"/>
      <c r="FPV638" s="155"/>
      <c r="FPW638" s="155"/>
      <c r="FPX638" s="155"/>
      <c r="FPY638" s="155"/>
      <c r="FPZ638" s="155"/>
      <c r="FQA638" s="155"/>
      <c r="FQB638" s="155"/>
      <c r="FQC638" s="155"/>
      <c r="FQD638" s="155"/>
      <c r="FQE638" s="155"/>
      <c r="FQF638" s="155"/>
      <c r="FQG638" s="155"/>
      <c r="FQH638" s="155"/>
      <c r="FQI638" s="155"/>
      <c r="FQJ638" s="155"/>
      <c r="FQK638" s="155"/>
      <c r="FQL638" s="155"/>
      <c r="FQM638" s="155"/>
      <c r="FQN638" s="155"/>
      <c r="FQO638" s="155"/>
      <c r="FQP638" s="155"/>
      <c r="FQQ638" s="155"/>
      <c r="FQR638" s="155"/>
      <c r="FQS638" s="155"/>
      <c r="FQT638" s="155"/>
      <c r="FQU638" s="155"/>
      <c r="FQV638" s="155"/>
      <c r="FQW638" s="155"/>
      <c r="FQX638" s="155"/>
      <c r="FQY638" s="155"/>
      <c r="FQZ638" s="155"/>
      <c r="FRA638" s="155"/>
      <c r="FRB638" s="155"/>
      <c r="FRC638" s="155"/>
      <c r="FRD638" s="155"/>
      <c r="FRE638" s="155"/>
      <c r="FRF638" s="155"/>
      <c r="FRG638" s="155"/>
      <c r="FRH638" s="155"/>
      <c r="FRI638" s="155"/>
      <c r="FRJ638" s="155"/>
      <c r="FRK638" s="155"/>
      <c r="FRL638" s="155"/>
      <c r="FRM638" s="155"/>
      <c r="FRN638" s="155"/>
      <c r="FRO638" s="155"/>
      <c r="FRP638" s="155"/>
      <c r="FRQ638" s="155"/>
      <c r="FRR638" s="155"/>
      <c r="FRS638" s="155"/>
      <c r="FRT638" s="155"/>
      <c r="FRU638" s="155"/>
      <c r="FRV638" s="155"/>
      <c r="FRW638" s="155"/>
      <c r="FRX638" s="155"/>
      <c r="FRY638" s="155"/>
      <c r="FRZ638" s="155"/>
      <c r="FSA638" s="155"/>
      <c r="FSB638" s="155"/>
      <c r="FSC638" s="155"/>
      <c r="FSD638" s="155"/>
      <c r="FSE638" s="155"/>
      <c r="FSF638" s="155"/>
      <c r="FSG638" s="155"/>
      <c r="FSH638" s="155"/>
      <c r="FSI638" s="155"/>
      <c r="FSJ638" s="155"/>
      <c r="FSK638" s="155"/>
      <c r="FSL638" s="155"/>
      <c r="FSM638" s="155"/>
      <c r="FSN638" s="155"/>
      <c r="FSO638" s="155"/>
      <c r="FSP638" s="155"/>
      <c r="FSQ638" s="155"/>
      <c r="FSR638" s="155"/>
      <c r="FSS638" s="155"/>
      <c r="FST638" s="155"/>
      <c r="FSU638" s="155"/>
      <c r="FSV638" s="155"/>
      <c r="FSW638" s="155"/>
      <c r="FSX638" s="155"/>
      <c r="FSY638" s="155"/>
      <c r="FSZ638" s="155"/>
      <c r="FTA638" s="155"/>
      <c r="FTB638" s="155"/>
      <c r="FTC638" s="155"/>
      <c r="FTD638" s="155"/>
      <c r="FTE638" s="155"/>
      <c r="FTF638" s="155"/>
      <c r="FTG638" s="155"/>
      <c r="FTH638" s="155"/>
      <c r="FTI638" s="155"/>
      <c r="FTJ638" s="155"/>
      <c r="FTK638" s="155"/>
      <c r="FTL638" s="155"/>
      <c r="FTM638" s="155"/>
      <c r="FTN638" s="155"/>
      <c r="FTO638" s="155"/>
      <c r="FTP638" s="155"/>
      <c r="FTQ638" s="155"/>
      <c r="FTR638" s="155"/>
      <c r="FTS638" s="155"/>
      <c r="FTT638" s="155"/>
      <c r="FTU638" s="155"/>
      <c r="FTV638" s="155"/>
      <c r="FTW638" s="155"/>
      <c r="FTX638" s="155"/>
      <c r="FTY638" s="155"/>
      <c r="FTZ638" s="155"/>
      <c r="FUA638" s="155"/>
      <c r="FUB638" s="155"/>
      <c r="FUC638" s="155"/>
      <c r="FUD638" s="155"/>
      <c r="FUE638" s="155"/>
      <c r="FUF638" s="155"/>
      <c r="FUG638" s="155"/>
      <c r="FUH638" s="155"/>
      <c r="FUI638" s="155"/>
      <c r="FUJ638" s="155"/>
      <c r="FUK638" s="155"/>
      <c r="FUL638" s="155"/>
      <c r="FUM638" s="155"/>
      <c r="FUN638" s="155"/>
      <c r="FUO638" s="155"/>
      <c r="FUP638" s="155"/>
      <c r="FUQ638" s="155"/>
      <c r="FUR638" s="155"/>
      <c r="FUS638" s="155"/>
      <c r="FUT638" s="155"/>
      <c r="FUU638" s="155"/>
      <c r="FUV638" s="155"/>
      <c r="FUW638" s="155"/>
      <c r="FUX638" s="155"/>
      <c r="FUY638" s="155"/>
      <c r="FUZ638" s="155"/>
      <c r="FVA638" s="155"/>
      <c r="FVB638" s="155"/>
      <c r="FVC638" s="155"/>
      <c r="FVD638" s="155"/>
      <c r="FVE638" s="155"/>
      <c r="FVF638" s="155"/>
      <c r="FVG638" s="155"/>
      <c r="FVH638" s="155"/>
      <c r="FVI638" s="155"/>
      <c r="FVJ638" s="155"/>
      <c r="FVK638" s="155"/>
      <c r="FVL638" s="155"/>
      <c r="FVM638" s="155"/>
      <c r="FVN638" s="155"/>
      <c r="FVO638" s="155"/>
      <c r="FVP638" s="155"/>
      <c r="FVQ638" s="155"/>
      <c r="FVR638" s="155"/>
      <c r="FVS638" s="155"/>
      <c r="FVT638" s="155"/>
      <c r="FVU638" s="155"/>
      <c r="FVV638" s="155"/>
      <c r="FVW638" s="155"/>
      <c r="FVX638" s="155"/>
      <c r="FVY638" s="155"/>
      <c r="FVZ638" s="155"/>
      <c r="FWA638" s="155"/>
      <c r="FWB638" s="155"/>
      <c r="FWC638" s="155"/>
      <c r="FWD638" s="155"/>
      <c r="FWE638" s="155"/>
      <c r="FWF638" s="155"/>
      <c r="FWG638" s="155"/>
      <c r="FWH638" s="155"/>
      <c r="FWI638" s="155"/>
      <c r="FWJ638" s="155"/>
      <c r="FWK638" s="155"/>
      <c r="FWL638" s="155"/>
      <c r="FWM638" s="155"/>
      <c r="FWN638" s="155"/>
      <c r="FWO638" s="155"/>
      <c r="FWP638" s="155"/>
      <c r="FWQ638" s="155"/>
      <c r="FWR638" s="155"/>
      <c r="FWS638" s="155"/>
      <c r="FWT638" s="155"/>
      <c r="FWU638" s="155"/>
      <c r="FWV638" s="155"/>
      <c r="FWW638" s="155"/>
      <c r="FWX638" s="155"/>
      <c r="FWY638" s="155"/>
      <c r="FWZ638" s="155"/>
      <c r="FXA638" s="155"/>
      <c r="FXB638" s="155"/>
      <c r="FXC638" s="155"/>
      <c r="FXD638" s="155"/>
      <c r="FXE638" s="155"/>
      <c r="FXF638" s="155"/>
      <c r="FXG638" s="155"/>
      <c r="FXH638" s="155"/>
      <c r="FXI638" s="155"/>
      <c r="FXJ638" s="155"/>
      <c r="FXK638" s="155"/>
      <c r="FXL638" s="155"/>
      <c r="FXM638" s="155"/>
      <c r="FXN638" s="155"/>
      <c r="FXO638" s="155"/>
      <c r="FXP638" s="155"/>
      <c r="FXQ638" s="155"/>
      <c r="FXR638" s="155"/>
      <c r="FXS638" s="155"/>
      <c r="FXT638" s="155"/>
      <c r="FXU638" s="155"/>
      <c r="FXV638" s="155"/>
      <c r="FXW638" s="155"/>
      <c r="FXX638" s="155"/>
      <c r="FXY638" s="155"/>
      <c r="FXZ638" s="155"/>
      <c r="FYA638" s="155"/>
      <c r="FYB638" s="155"/>
      <c r="FYC638" s="155"/>
      <c r="FYD638" s="155"/>
      <c r="FYE638" s="155"/>
      <c r="FYF638" s="155"/>
      <c r="FYG638" s="155"/>
      <c r="FYH638" s="155"/>
      <c r="FYI638" s="155"/>
      <c r="FYJ638" s="155"/>
      <c r="FYK638" s="155"/>
      <c r="FYL638" s="155"/>
      <c r="FYM638" s="155"/>
      <c r="FYN638" s="155"/>
      <c r="FYO638" s="155"/>
      <c r="FYP638" s="155"/>
      <c r="FYQ638" s="155"/>
      <c r="FYR638" s="155"/>
      <c r="FYS638" s="155"/>
      <c r="FYT638" s="155"/>
      <c r="FYU638" s="155"/>
      <c r="FYV638" s="155"/>
      <c r="FYW638" s="155"/>
      <c r="FYX638" s="155"/>
      <c r="FYY638" s="155"/>
      <c r="FYZ638" s="155"/>
      <c r="FZA638" s="155"/>
      <c r="FZB638" s="155"/>
      <c r="FZC638" s="155"/>
      <c r="FZD638" s="155"/>
      <c r="FZE638" s="155"/>
      <c r="FZF638" s="155"/>
      <c r="FZG638" s="155"/>
      <c r="FZH638" s="155"/>
      <c r="FZI638" s="155"/>
      <c r="FZJ638" s="155"/>
      <c r="FZK638" s="155"/>
      <c r="FZL638" s="155"/>
      <c r="FZM638" s="155"/>
      <c r="FZN638" s="155"/>
      <c r="FZO638" s="155"/>
      <c r="FZP638" s="155"/>
      <c r="FZQ638" s="155"/>
      <c r="FZR638" s="155"/>
      <c r="FZS638" s="155"/>
      <c r="FZT638" s="155"/>
      <c r="FZU638" s="155"/>
      <c r="FZV638" s="155"/>
      <c r="FZW638" s="155"/>
      <c r="FZX638" s="155"/>
      <c r="FZY638" s="155"/>
      <c r="FZZ638" s="155"/>
      <c r="GAA638" s="155"/>
      <c r="GAB638" s="155"/>
      <c r="GAC638" s="155"/>
      <c r="GAD638" s="155"/>
      <c r="GAE638" s="155"/>
      <c r="GAF638" s="155"/>
      <c r="GAG638" s="155"/>
      <c r="GAH638" s="155"/>
      <c r="GAI638" s="155"/>
      <c r="GAJ638" s="155"/>
      <c r="GAK638" s="155"/>
      <c r="GAL638" s="155"/>
      <c r="GAM638" s="155"/>
      <c r="GAN638" s="155"/>
      <c r="GAO638" s="155"/>
      <c r="GAP638" s="155"/>
      <c r="GAQ638" s="155"/>
      <c r="GAR638" s="155"/>
      <c r="GAS638" s="155"/>
      <c r="GAT638" s="155"/>
      <c r="GAU638" s="155"/>
      <c r="GAV638" s="155"/>
      <c r="GAW638" s="155"/>
      <c r="GAX638" s="155"/>
      <c r="GAY638" s="155"/>
      <c r="GAZ638" s="155"/>
      <c r="GBA638" s="155"/>
      <c r="GBB638" s="155"/>
      <c r="GBC638" s="155"/>
      <c r="GBD638" s="155"/>
      <c r="GBE638" s="155"/>
      <c r="GBF638" s="155"/>
      <c r="GBG638" s="155"/>
      <c r="GBH638" s="155"/>
      <c r="GBI638" s="155"/>
      <c r="GBJ638" s="155"/>
      <c r="GBK638" s="155"/>
      <c r="GBL638" s="155"/>
      <c r="GBM638" s="155"/>
      <c r="GBN638" s="155"/>
      <c r="GBO638" s="155"/>
      <c r="GBP638" s="155"/>
      <c r="GBQ638" s="155"/>
      <c r="GBR638" s="155"/>
      <c r="GBS638" s="155"/>
      <c r="GBT638" s="155"/>
      <c r="GBU638" s="155"/>
      <c r="GBV638" s="155"/>
      <c r="GBW638" s="155"/>
      <c r="GBX638" s="155"/>
      <c r="GBY638" s="155"/>
      <c r="GBZ638" s="155"/>
      <c r="GCA638" s="155"/>
      <c r="GCB638" s="155"/>
      <c r="GCC638" s="155"/>
      <c r="GCD638" s="155"/>
      <c r="GCE638" s="155"/>
      <c r="GCF638" s="155"/>
      <c r="GCG638" s="155"/>
      <c r="GCH638" s="155"/>
      <c r="GCI638" s="155"/>
      <c r="GCJ638" s="155"/>
      <c r="GCK638" s="155"/>
      <c r="GCL638" s="155"/>
      <c r="GCM638" s="155"/>
      <c r="GCN638" s="155"/>
      <c r="GCO638" s="155"/>
      <c r="GCP638" s="155"/>
      <c r="GCQ638" s="155"/>
      <c r="GCR638" s="155"/>
      <c r="GCS638" s="155"/>
      <c r="GCT638" s="155"/>
      <c r="GCU638" s="155"/>
      <c r="GCV638" s="155"/>
      <c r="GCW638" s="155"/>
      <c r="GCX638" s="155"/>
      <c r="GCY638" s="155"/>
      <c r="GCZ638" s="155"/>
      <c r="GDA638" s="155"/>
      <c r="GDB638" s="155"/>
      <c r="GDC638" s="155"/>
      <c r="GDD638" s="155"/>
      <c r="GDE638" s="155"/>
      <c r="GDF638" s="155"/>
      <c r="GDG638" s="155"/>
      <c r="GDH638" s="155"/>
      <c r="GDI638" s="155"/>
      <c r="GDJ638" s="155"/>
      <c r="GDK638" s="155"/>
      <c r="GDL638" s="155"/>
      <c r="GDM638" s="155"/>
      <c r="GDN638" s="155"/>
      <c r="GDO638" s="155"/>
      <c r="GDP638" s="155"/>
      <c r="GDQ638" s="155"/>
      <c r="GDR638" s="155"/>
      <c r="GDS638" s="155"/>
      <c r="GDT638" s="155"/>
      <c r="GDU638" s="155"/>
      <c r="GDV638" s="155"/>
      <c r="GDW638" s="155"/>
      <c r="GDX638" s="155"/>
      <c r="GDY638" s="155"/>
      <c r="GDZ638" s="155"/>
      <c r="GEA638" s="155"/>
      <c r="GEB638" s="155"/>
      <c r="GEC638" s="155"/>
      <c r="GED638" s="155"/>
      <c r="GEE638" s="155"/>
      <c r="GEF638" s="155"/>
      <c r="GEG638" s="155"/>
      <c r="GEH638" s="155"/>
      <c r="GEI638" s="155"/>
      <c r="GEJ638" s="155"/>
      <c r="GEK638" s="155"/>
      <c r="GEL638" s="155"/>
      <c r="GEM638" s="155"/>
      <c r="GEN638" s="155"/>
      <c r="GEO638" s="155"/>
      <c r="GEP638" s="155"/>
      <c r="GEQ638" s="155"/>
      <c r="GER638" s="155"/>
      <c r="GES638" s="155"/>
      <c r="GET638" s="155"/>
      <c r="GEU638" s="155"/>
      <c r="GEV638" s="155"/>
      <c r="GEW638" s="155"/>
      <c r="GEX638" s="155"/>
      <c r="GEY638" s="155"/>
      <c r="GEZ638" s="155"/>
      <c r="GFA638" s="155"/>
      <c r="GFB638" s="155"/>
      <c r="GFC638" s="155"/>
      <c r="GFD638" s="155"/>
      <c r="GFE638" s="155"/>
      <c r="GFF638" s="155"/>
      <c r="GFG638" s="155"/>
      <c r="GFH638" s="155"/>
      <c r="GFI638" s="155"/>
      <c r="GFJ638" s="155"/>
      <c r="GFK638" s="155"/>
      <c r="GFL638" s="155"/>
      <c r="GFM638" s="155"/>
      <c r="GFN638" s="155"/>
      <c r="GFO638" s="155"/>
      <c r="GFP638" s="155"/>
      <c r="GFQ638" s="155"/>
      <c r="GFR638" s="155"/>
      <c r="GFS638" s="155"/>
      <c r="GFT638" s="155"/>
      <c r="GFU638" s="155"/>
      <c r="GFV638" s="155"/>
      <c r="GFW638" s="155"/>
      <c r="GFX638" s="155"/>
      <c r="GFY638" s="155"/>
      <c r="GFZ638" s="155"/>
      <c r="GGA638" s="155"/>
      <c r="GGB638" s="155"/>
      <c r="GGC638" s="155"/>
      <c r="GGD638" s="155"/>
      <c r="GGE638" s="155"/>
      <c r="GGF638" s="155"/>
      <c r="GGG638" s="155"/>
      <c r="GGH638" s="155"/>
      <c r="GGI638" s="155"/>
      <c r="GGJ638" s="155"/>
      <c r="GGK638" s="155"/>
      <c r="GGL638" s="155"/>
      <c r="GGM638" s="155"/>
      <c r="GGN638" s="155"/>
      <c r="GGO638" s="155"/>
      <c r="GGP638" s="155"/>
      <c r="GGQ638" s="155"/>
      <c r="GGR638" s="155"/>
      <c r="GGS638" s="155"/>
      <c r="GGT638" s="155"/>
      <c r="GGU638" s="155"/>
      <c r="GGV638" s="155"/>
      <c r="GGW638" s="155"/>
      <c r="GGX638" s="155"/>
      <c r="GGY638" s="155"/>
      <c r="GGZ638" s="155"/>
      <c r="GHA638" s="155"/>
      <c r="GHB638" s="155"/>
      <c r="GHC638" s="155"/>
      <c r="GHD638" s="155"/>
      <c r="GHE638" s="155"/>
      <c r="GHF638" s="155"/>
      <c r="GHG638" s="155"/>
      <c r="GHH638" s="155"/>
      <c r="GHI638" s="155"/>
      <c r="GHJ638" s="155"/>
      <c r="GHK638" s="155"/>
      <c r="GHL638" s="155"/>
      <c r="GHM638" s="155"/>
      <c r="GHN638" s="155"/>
      <c r="GHO638" s="155"/>
      <c r="GHP638" s="155"/>
      <c r="GHQ638" s="155"/>
      <c r="GHR638" s="155"/>
      <c r="GHS638" s="155"/>
      <c r="GHT638" s="155"/>
      <c r="GHU638" s="155"/>
      <c r="GHV638" s="155"/>
      <c r="GHW638" s="155"/>
      <c r="GHX638" s="155"/>
      <c r="GHY638" s="155"/>
      <c r="GHZ638" s="155"/>
      <c r="GIA638" s="155"/>
      <c r="GIB638" s="155"/>
      <c r="GIC638" s="155"/>
      <c r="GID638" s="155"/>
      <c r="GIE638" s="155"/>
      <c r="GIF638" s="155"/>
      <c r="GIG638" s="155"/>
      <c r="GIH638" s="155"/>
      <c r="GII638" s="155"/>
      <c r="GIJ638" s="155"/>
      <c r="GIK638" s="155"/>
      <c r="GIL638" s="155"/>
      <c r="GIM638" s="155"/>
      <c r="GIN638" s="155"/>
      <c r="GIO638" s="155"/>
      <c r="GIP638" s="155"/>
      <c r="GIQ638" s="155"/>
      <c r="GIR638" s="155"/>
      <c r="GIS638" s="155"/>
      <c r="GIT638" s="155"/>
      <c r="GIU638" s="155"/>
      <c r="GIV638" s="155"/>
      <c r="GIW638" s="155"/>
      <c r="GIX638" s="155"/>
      <c r="GIY638" s="155"/>
      <c r="GIZ638" s="155"/>
      <c r="GJA638" s="155"/>
      <c r="GJB638" s="155"/>
      <c r="GJC638" s="155"/>
      <c r="GJD638" s="155"/>
      <c r="GJE638" s="155"/>
      <c r="GJF638" s="155"/>
      <c r="GJG638" s="155"/>
      <c r="GJH638" s="155"/>
      <c r="GJI638" s="155"/>
      <c r="GJJ638" s="155"/>
      <c r="GJK638" s="155"/>
      <c r="GJL638" s="155"/>
      <c r="GJM638" s="155"/>
      <c r="GJN638" s="155"/>
      <c r="GJO638" s="155"/>
      <c r="GJP638" s="155"/>
      <c r="GJQ638" s="155"/>
      <c r="GJR638" s="155"/>
      <c r="GJS638" s="155"/>
      <c r="GJT638" s="155"/>
      <c r="GJU638" s="155"/>
      <c r="GJV638" s="155"/>
      <c r="GJW638" s="155"/>
      <c r="GJX638" s="155"/>
      <c r="GJY638" s="155"/>
      <c r="GJZ638" s="155"/>
      <c r="GKA638" s="155"/>
      <c r="GKB638" s="155"/>
      <c r="GKC638" s="155"/>
      <c r="GKD638" s="155"/>
      <c r="GKE638" s="155"/>
      <c r="GKF638" s="155"/>
      <c r="GKG638" s="155"/>
      <c r="GKH638" s="155"/>
      <c r="GKI638" s="155"/>
      <c r="GKJ638" s="155"/>
      <c r="GKK638" s="155"/>
      <c r="GKL638" s="155"/>
      <c r="GKM638" s="155"/>
      <c r="GKN638" s="155"/>
      <c r="GKO638" s="155"/>
      <c r="GKP638" s="155"/>
      <c r="GKQ638" s="155"/>
      <c r="GKR638" s="155"/>
      <c r="GKS638" s="155"/>
      <c r="GKT638" s="155"/>
      <c r="GKU638" s="155"/>
      <c r="GKV638" s="155"/>
      <c r="GKW638" s="155"/>
      <c r="GKX638" s="155"/>
      <c r="GKY638" s="155"/>
      <c r="GKZ638" s="155"/>
      <c r="GLA638" s="155"/>
      <c r="GLB638" s="155"/>
      <c r="GLC638" s="155"/>
      <c r="GLD638" s="155"/>
      <c r="GLE638" s="155"/>
      <c r="GLF638" s="155"/>
      <c r="GLG638" s="155"/>
      <c r="GLH638" s="155"/>
      <c r="GLI638" s="155"/>
      <c r="GLJ638" s="155"/>
      <c r="GLK638" s="155"/>
      <c r="GLL638" s="155"/>
      <c r="GLM638" s="155"/>
      <c r="GLN638" s="155"/>
      <c r="GLO638" s="155"/>
      <c r="GLP638" s="155"/>
      <c r="GLQ638" s="155"/>
      <c r="GLR638" s="155"/>
      <c r="GLS638" s="155"/>
      <c r="GLT638" s="155"/>
      <c r="GLU638" s="155"/>
      <c r="GLV638" s="155"/>
      <c r="GLW638" s="155"/>
      <c r="GLX638" s="155"/>
      <c r="GLY638" s="155"/>
      <c r="GLZ638" s="155"/>
      <c r="GMA638" s="155"/>
      <c r="GMB638" s="155"/>
      <c r="GMC638" s="155"/>
      <c r="GMD638" s="155"/>
      <c r="GME638" s="155"/>
      <c r="GMF638" s="155"/>
      <c r="GMG638" s="155"/>
      <c r="GMH638" s="155"/>
      <c r="GMI638" s="155"/>
      <c r="GMJ638" s="155"/>
      <c r="GMK638" s="155"/>
      <c r="GML638" s="155"/>
      <c r="GMM638" s="155"/>
      <c r="GMN638" s="155"/>
      <c r="GMO638" s="155"/>
      <c r="GMP638" s="155"/>
      <c r="GMQ638" s="155"/>
      <c r="GMR638" s="155"/>
      <c r="GMS638" s="155"/>
      <c r="GMT638" s="155"/>
      <c r="GMU638" s="155"/>
      <c r="GMV638" s="155"/>
      <c r="GMW638" s="155"/>
      <c r="GMX638" s="155"/>
      <c r="GMY638" s="155"/>
      <c r="GMZ638" s="155"/>
      <c r="GNA638" s="155"/>
      <c r="GNB638" s="155"/>
      <c r="GNC638" s="155"/>
      <c r="GND638" s="155"/>
      <c r="GNE638" s="155"/>
      <c r="GNF638" s="155"/>
      <c r="GNG638" s="155"/>
      <c r="GNH638" s="155"/>
      <c r="GNI638" s="155"/>
      <c r="GNJ638" s="155"/>
      <c r="GNK638" s="155"/>
      <c r="GNL638" s="155"/>
      <c r="GNM638" s="155"/>
      <c r="GNN638" s="155"/>
      <c r="GNO638" s="155"/>
      <c r="GNP638" s="155"/>
      <c r="GNQ638" s="155"/>
      <c r="GNR638" s="155"/>
      <c r="GNS638" s="155"/>
      <c r="GNT638" s="155"/>
      <c r="GNU638" s="155"/>
      <c r="GNV638" s="155"/>
      <c r="GNW638" s="155"/>
      <c r="GNX638" s="155"/>
      <c r="GNY638" s="155"/>
      <c r="GNZ638" s="155"/>
      <c r="GOA638" s="155"/>
      <c r="GOB638" s="155"/>
      <c r="GOC638" s="155"/>
      <c r="GOD638" s="155"/>
      <c r="GOE638" s="155"/>
      <c r="GOF638" s="155"/>
      <c r="GOG638" s="155"/>
      <c r="GOH638" s="155"/>
      <c r="GOI638" s="155"/>
      <c r="GOJ638" s="155"/>
      <c r="GOK638" s="155"/>
      <c r="GOL638" s="155"/>
      <c r="GOM638" s="155"/>
      <c r="GON638" s="155"/>
      <c r="GOO638" s="155"/>
      <c r="GOP638" s="155"/>
      <c r="GOQ638" s="155"/>
      <c r="GOR638" s="155"/>
      <c r="GOS638" s="155"/>
      <c r="GOT638" s="155"/>
      <c r="GOU638" s="155"/>
      <c r="GOV638" s="155"/>
      <c r="GOW638" s="155"/>
      <c r="GOX638" s="155"/>
      <c r="GOY638" s="155"/>
      <c r="GOZ638" s="155"/>
      <c r="GPA638" s="155"/>
      <c r="GPB638" s="155"/>
      <c r="GPC638" s="155"/>
      <c r="GPD638" s="155"/>
      <c r="GPE638" s="155"/>
      <c r="GPF638" s="155"/>
      <c r="GPG638" s="155"/>
      <c r="GPH638" s="155"/>
      <c r="GPI638" s="155"/>
      <c r="GPJ638" s="155"/>
      <c r="GPK638" s="155"/>
      <c r="GPL638" s="155"/>
      <c r="GPM638" s="155"/>
      <c r="GPN638" s="155"/>
      <c r="GPO638" s="155"/>
      <c r="GPP638" s="155"/>
      <c r="GPQ638" s="155"/>
      <c r="GPR638" s="155"/>
      <c r="GPS638" s="155"/>
      <c r="GPT638" s="155"/>
      <c r="GPU638" s="155"/>
      <c r="GPV638" s="155"/>
      <c r="GPW638" s="155"/>
      <c r="GPX638" s="155"/>
      <c r="GPY638" s="155"/>
      <c r="GPZ638" s="155"/>
      <c r="GQA638" s="155"/>
      <c r="GQB638" s="155"/>
      <c r="GQC638" s="155"/>
      <c r="GQD638" s="155"/>
      <c r="GQE638" s="155"/>
      <c r="GQF638" s="155"/>
      <c r="GQG638" s="155"/>
      <c r="GQH638" s="155"/>
      <c r="GQI638" s="155"/>
      <c r="GQJ638" s="155"/>
      <c r="GQK638" s="155"/>
      <c r="GQL638" s="155"/>
      <c r="GQM638" s="155"/>
      <c r="GQN638" s="155"/>
      <c r="GQO638" s="155"/>
      <c r="GQP638" s="155"/>
      <c r="GQQ638" s="155"/>
      <c r="GQR638" s="155"/>
      <c r="GQS638" s="155"/>
      <c r="GQT638" s="155"/>
      <c r="GQU638" s="155"/>
      <c r="GQV638" s="155"/>
      <c r="GQW638" s="155"/>
      <c r="GQX638" s="155"/>
      <c r="GQY638" s="155"/>
      <c r="GQZ638" s="155"/>
      <c r="GRA638" s="155"/>
      <c r="GRB638" s="155"/>
      <c r="GRC638" s="155"/>
      <c r="GRD638" s="155"/>
      <c r="GRE638" s="155"/>
      <c r="GRF638" s="155"/>
      <c r="GRG638" s="155"/>
      <c r="GRH638" s="155"/>
      <c r="GRI638" s="155"/>
      <c r="GRJ638" s="155"/>
      <c r="GRK638" s="155"/>
      <c r="GRL638" s="155"/>
      <c r="GRM638" s="155"/>
      <c r="GRN638" s="155"/>
      <c r="GRO638" s="155"/>
      <c r="GRP638" s="155"/>
      <c r="GRQ638" s="155"/>
      <c r="GRR638" s="155"/>
      <c r="GRS638" s="155"/>
      <c r="GRT638" s="155"/>
      <c r="GRU638" s="155"/>
      <c r="GRV638" s="155"/>
      <c r="GRW638" s="155"/>
      <c r="GRX638" s="155"/>
      <c r="GRY638" s="155"/>
      <c r="GRZ638" s="155"/>
      <c r="GSA638" s="155"/>
      <c r="GSB638" s="155"/>
      <c r="GSC638" s="155"/>
      <c r="GSD638" s="155"/>
      <c r="GSE638" s="155"/>
      <c r="GSF638" s="155"/>
      <c r="GSG638" s="155"/>
      <c r="GSH638" s="155"/>
      <c r="GSI638" s="155"/>
      <c r="GSJ638" s="155"/>
      <c r="GSK638" s="155"/>
      <c r="GSL638" s="155"/>
      <c r="GSM638" s="155"/>
      <c r="GSN638" s="155"/>
      <c r="GSO638" s="155"/>
      <c r="GSP638" s="155"/>
      <c r="GSQ638" s="155"/>
      <c r="GSR638" s="155"/>
      <c r="GSS638" s="155"/>
      <c r="GST638" s="155"/>
      <c r="GSU638" s="155"/>
      <c r="GSV638" s="155"/>
      <c r="GSW638" s="155"/>
      <c r="GSX638" s="155"/>
      <c r="GSY638" s="155"/>
      <c r="GSZ638" s="155"/>
      <c r="GTA638" s="155"/>
      <c r="GTB638" s="155"/>
      <c r="GTC638" s="155"/>
      <c r="GTD638" s="155"/>
      <c r="GTE638" s="155"/>
      <c r="GTF638" s="155"/>
      <c r="GTG638" s="155"/>
      <c r="GTH638" s="155"/>
      <c r="GTI638" s="155"/>
      <c r="GTJ638" s="155"/>
      <c r="GTK638" s="155"/>
      <c r="GTL638" s="155"/>
      <c r="GTM638" s="155"/>
      <c r="GTN638" s="155"/>
      <c r="GTO638" s="155"/>
      <c r="GTP638" s="155"/>
      <c r="GTQ638" s="155"/>
      <c r="GTR638" s="155"/>
      <c r="GTS638" s="155"/>
      <c r="GTT638" s="155"/>
      <c r="GTU638" s="155"/>
      <c r="GTV638" s="155"/>
      <c r="GTW638" s="155"/>
      <c r="GTX638" s="155"/>
      <c r="GTY638" s="155"/>
      <c r="GTZ638" s="155"/>
      <c r="GUA638" s="155"/>
      <c r="GUB638" s="155"/>
      <c r="GUC638" s="155"/>
      <c r="GUD638" s="155"/>
      <c r="GUE638" s="155"/>
      <c r="GUF638" s="155"/>
      <c r="GUG638" s="155"/>
      <c r="GUH638" s="155"/>
      <c r="GUI638" s="155"/>
      <c r="GUJ638" s="155"/>
      <c r="GUK638" s="155"/>
      <c r="GUL638" s="155"/>
      <c r="GUM638" s="155"/>
      <c r="GUN638" s="155"/>
      <c r="GUO638" s="155"/>
      <c r="GUP638" s="155"/>
      <c r="GUQ638" s="155"/>
      <c r="GUR638" s="155"/>
      <c r="GUS638" s="155"/>
      <c r="GUT638" s="155"/>
      <c r="GUU638" s="155"/>
      <c r="GUV638" s="155"/>
      <c r="GUW638" s="155"/>
      <c r="GUX638" s="155"/>
      <c r="GUY638" s="155"/>
      <c r="GUZ638" s="155"/>
      <c r="GVA638" s="155"/>
      <c r="GVB638" s="155"/>
      <c r="GVC638" s="155"/>
      <c r="GVD638" s="155"/>
      <c r="GVE638" s="155"/>
      <c r="GVF638" s="155"/>
      <c r="GVG638" s="155"/>
      <c r="GVH638" s="155"/>
      <c r="GVI638" s="155"/>
      <c r="GVJ638" s="155"/>
      <c r="GVK638" s="155"/>
      <c r="GVL638" s="155"/>
      <c r="GVM638" s="155"/>
      <c r="GVN638" s="155"/>
      <c r="GVO638" s="155"/>
      <c r="GVP638" s="155"/>
      <c r="GVQ638" s="155"/>
      <c r="GVR638" s="155"/>
      <c r="GVS638" s="155"/>
      <c r="GVT638" s="155"/>
      <c r="GVU638" s="155"/>
      <c r="GVV638" s="155"/>
      <c r="GVW638" s="155"/>
      <c r="GVX638" s="155"/>
      <c r="GVY638" s="155"/>
      <c r="GVZ638" s="155"/>
      <c r="GWA638" s="155"/>
      <c r="GWB638" s="155"/>
      <c r="GWC638" s="155"/>
      <c r="GWD638" s="155"/>
      <c r="GWE638" s="155"/>
      <c r="GWF638" s="155"/>
      <c r="GWG638" s="155"/>
      <c r="GWH638" s="155"/>
      <c r="GWI638" s="155"/>
      <c r="GWJ638" s="155"/>
      <c r="GWK638" s="155"/>
      <c r="GWL638" s="155"/>
      <c r="GWM638" s="155"/>
      <c r="GWN638" s="155"/>
      <c r="GWO638" s="155"/>
      <c r="GWP638" s="155"/>
      <c r="GWQ638" s="155"/>
      <c r="GWR638" s="155"/>
      <c r="GWS638" s="155"/>
      <c r="GWT638" s="155"/>
      <c r="GWU638" s="155"/>
      <c r="GWV638" s="155"/>
      <c r="GWW638" s="155"/>
      <c r="GWX638" s="155"/>
      <c r="GWY638" s="155"/>
      <c r="GWZ638" s="155"/>
      <c r="GXA638" s="155"/>
      <c r="GXB638" s="155"/>
      <c r="GXC638" s="155"/>
      <c r="GXD638" s="155"/>
      <c r="GXE638" s="155"/>
      <c r="GXF638" s="155"/>
      <c r="GXG638" s="155"/>
      <c r="GXH638" s="155"/>
      <c r="GXI638" s="155"/>
      <c r="GXJ638" s="155"/>
      <c r="GXK638" s="155"/>
      <c r="GXL638" s="155"/>
      <c r="GXM638" s="155"/>
      <c r="GXN638" s="155"/>
      <c r="GXO638" s="155"/>
      <c r="GXP638" s="155"/>
      <c r="GXQ638" s="155"/>
      <c r="GXR638" s="155"/>
      <c r="GXS638" s="155"/>
      <c r="GXT638" s="155"/>
      <c r="GXU638" s="155"/>
      <c r="GXV638" s="155"/>
      <c r="GXW638" s="155"/>
      <c r="GXX638" s="155"/>
      <c r="GXY638" s="155"/>
      <c r="GXZ638" s="155"/>
      <c r="GYA638" s="155"/>
      <c r="GYB638" s="155"/>
      <c r="GYC638" s="155"/>
      <c r="GYD638" s="155"/>
      <c r="GYE638" s="155"/>
      <c r="GYF638" s="155"/>
      <c r="GYG638" s="155"/>
      <c r="GYH638" s="155"/>
      <c r="GYI638" s="155"/>
      <c r="GYJ638" s="155"/>
      <c r="GYK638" s="155"/>
      <c r="GYL638" s="155"/>
      <c r="GYM638" s="155"/>
      <c r="GYN638" s="155"/>
      <c r="GYO638" s="155"/>
      <c r="GYP638" s="155"/>
      <c r="GYQ638" s="155"/>
      <c r="GYR638" s="155"/>
      <c r="GYS638" s="155"/>
      <c r="GYT638" s="155"/>
      <c r="GYU638" s="155"/>
      <c r="GYV638" s="155"/>
      <c r="GYW638" s="155"/>
      <c r="GYX638" s="155"/>
      <c r="GYY638" s="155"/>
      <c r="GYZ638" s="155"/>
      <c r="GZA638" s="155"/>
      <c r="GZB638" s="155"/>
      <c r="GZC638" s="155"/>
      <c r="GZD638" s="155"/>
      <c r="GZE638" s="155"/>
      <c r="GZF638" s="155"/>
      <c r="GZG638" s="155"/>
      <c r="GZH638" s="155"/>
      <c r="GZI638" s="155"/>
      <c r="GZJ638" s="155"/>
      <c r="GZK638" s="155"/>
      <c r="GZL638" s="155"/>
      <c r="GZM638" s="155"/>
      <c r="GZN638" s="155"/>
      <c r="GZO638" s="155"/>
      <c r="GZP638" s="155"/>
      <c r="GZQ638" s="155"/>
      <c r="GZR638" s="155"/>
      <c r="GZS638" s="155"/>
      <c r="GZT638" s="155"/>
      <c r="GZU638" s="155"/>
      <c r="GZV638" s="155"/>
      <c r="GZW638" s="155"/>
      <c r="GZX638" s="155"/>
      <c r="GZY638" s="155"/>
      <c r="GZZ638" s="155"/>
      <c r="HAA638" s="155"/>
      <c r="HAB638" s="155"/>
      <c r="HAC638" s="155"/>
      <c r="HAD638" s="155"/>
      <c r="HAE638" s="155"/>
      <c r="HAF638" s="155"/>
      <c r="HAG638" s="155"/>
      <c r="HAH638" s="155"/>
      <c r="HAI638" s="155"/>
      <c r="HAJ638" s="155"/>
      <c r="HAK638" s="155"/>
      <c r="HAL638" s="155"/>
      <c r="HAM638" s="155"/>
      <c r="HAN638" s="155"/>
      <c r="HAO638" s="155"/>
      <c r="HAP638" s="155"/>
      <c r="HAQ638" s="155"/>
      <c r="HAR638" s="155"/>
      <c r="HAS638" s="155"/>
      <c r="HAT638" s="155"/>
      <c r="HAU638" s="155"/>
      <c r="HAV638" s="155"/>
      <c r="HAW638" s="155"/>
      <c r="HAX638" s="155"/>
      <c r="HAY638" s="155"/>
      <c r="HAZ638" s="155"/>
      <c r="HBA638" s="155"/>
      <c r="HBB638" s="155"/>
      <c r="HBC638" s="155"/>
      <c r="HBD638" s="155"/>
      <c r="HBE638" s="155"/>
      <c r="HBF638" s="155"/>
      <c r="HBG638" s="155"/>
      <c r="HBH638" s="155"/>
      <c r="HBI638" s="155"/>
      <c r="HBJ638" s="155"/>
      <c r="HBK638" s="155"/>
      <c r="HBL638" s="155"/>
      <c r="HBM638" s="155"/>
      <c r="HBN638" s="155"/>
      <c r="HBO638" s="155"/>
      <c r="HBP638" s="155"/>
      <c r="HBQ638" s="155"/>
      <c r="HBR638" s="155"/>
      <c r="HBS638" s="155"/>
      <c r="HBT638" s="155"/>
      <c r="HBU638" s="155"/>
      <c r="HBV638" s="155"/>
      <c r="HBW638" s="155"/>
      <c r="HBX638" s="155"/>
      <c r="HBY638" s="155"/>
      <c r="HBZ638" s="155"/>
      <c r="HCA638" s="155"/>
      <c r="HCB638" s="155"/>
      <c r="HCC638" s="155"/>
      <c r="HCD638" s="155"/>
      <c r="HCE638" s="155"/>
      <c r="HCF638" s="155"/>
      <c r="HCG638" s="155"/>
      <c r="HCH638" s="155"/>
      <c r="HCI638" s="155"/>
      <c r="HCJ638" s="155"/>
      <c r="HCK638" s="155"/>
      <c r="HCL638" s="155"/>
      <c r="HCM638" s="155"/>
      <c r="HCN638" s="155"/>
      <c r="HCO638" s="155"/>
      <c r="HCP638" s="155"/>
      <c r="HCQ638" s="155"/>
      <c r="HCR638" s="155"/>
      <c r="HCS638" s="155"/>
      <c r="HCT638" s="155"/>
      <c r="HCU638" s="155"/>
      <c r="HCV638" s="155"/>
      <c r="HCW638" s="155"/>
      <c r="HCX638" s="155"/>
      <c r="HCY638" s="155"/>
      <c r="HCZ638" s="155"/>
      <c r="HDA638" s="155"/>
      <c r="HDB638" s="155"/>
      <c r="HDC638" s="155"/>
      <c r="HDD638" s="155"/>
      <c r="HDE638" s="155"/>
      <c r="HDF638" s="155"/>
      <c r="HDG638" s="155"/>
      <c r="HDH638" s="155"/>
      <c r="HDI638" s="155"/>
      <c r="HDJ638" s="155"/>
      <c r="HDK638" s="155"/>
      <c r="HDL638" s="155"/>
      <c r="HDM638" s="155"/>
      <c r="HDN638" s="155"/>
      <c r="HDO638" s="155"/>
      <c r="HDP638" s="155"/>
      <c r="HDQ638" s="155"/>
      <c r="HDR638" s="155"/>
      <c r="HDS638" s="155"/>
      <c r="HDT638" s="155"/>
      <c r="HDU638" s="155"/>
      <c r="HDV638" s="155"/>
      <c r="HDW638" s="155"/>
      <c r="HDX638" s="155"/>
      <c r="HDY638" s="155"/>
      <c r="HDZ638" s="155"/>
      <c r="HEA638" s="155"/>
      <c r="HEB638" s="155"/>
      <c r="HEC638" s="155"/>
      <c r="HED638" s="155"/>
      <c r="HEE638" s="155"/>
      <c r="HEF638" s="155"/>
      <c r="HEG638" s="155"/>
      <c r="HEH638" s="155"/>
      <c r="HEI638" s="155"/>
      <c r="HEJ638" s="155"/>
      <c r="HEK638" s="155"/>
      <c r="HEL638" s="155"/>
      <c r="HEM638" s="155"/>
      <c r="HEN638" s="155"/>
      <c r="HEO638" s="155"/>
      <c r="HEP638" s="155"/>
      <c r="HEQ638" s="155"/>
      <c r="HER638" s="155"/>
      <c r="HES638" s="155"/>
      <c r="HET638" s="155"/>
      <c r="HEU638" s="155"/>
      <c r="HEV638" s="155"/>
      <c r="HEW638" s="155"/>
      <c r="HEX638" s="155"/>
      <c r="HEY638" s="155"/>
      <c r="HEZ638" s="155"/>
      <c r="HFA638" s="155"/>
      <c r="HFB638" s="155"/>
      <c r="HFC638" s="155"/>
      <c r="HFD638" s="155"/>
      <c r="HFE638" s="155"/>
      <c r="HFF638" s="155"/>
      <c r="HFG638" s="155"/>
      <c r="HFH638" s="155"/>
      <c r="HFI638" s="155"/>
      <c r="HFJ638" s="155"/>
      <c r="HFK638" s="155"/>
      <c r="HFL638" s="155"/>
      <c r="HFM638" s="155"/>
      <c r="HFN638" s="155"/>
      <c r="HFO638" s="155"/>
      <c r="HFP638" s="155"/>
      <c r="HFQ638" s="155"/>
      <c r="HFR638" s="155"/>
      <c r="HFS638" s="155"/>
      <c r="HFT638" s="155"/>
      <c r="HFU638" s="155"/>
      <c r="HFV638" s="155"/>
      <c r="HFW638" s="155"/>
      <c r="HFX638" s="155"/>
      <c r="HFY638" s="155"/>
      <c r="HFZ638" s="155"/>
      <c r="HGA638" s="155"/>
      <c r="HGB638" s="155"/>
      <c r="HGC638" s="155"/>
      <c r="HGD638" s="155"/>
      <c r="HGE638" s="155"/>
      <c r="HGF638" s="155"/>
      <c r="HGG638" s="155"/>
      <c r="HGH638" s="155"/>
      <c r="HGI638" s="155"/>
      <c r="HGJ638" s="155"/>
      <c r="HGK638" s="155"/>
      <c r="HGL638" s="155"/>
      <c r="HGM638" s="155"/>
      <c r="HGN638" s="155"/>
      <c r="HGO638" s="155"/>
      <c r="HGP638" s="155"/>
      <c r="HGQ638" s="155"/>
      <c r="HGR638" s="155"/>
      <c r="HGS638" s="155"/>
      <c r="HGT638" s="155"/>
      <c r="HGU638" s="155"/>
      <c r="HGV638" s="155"/>
      <c r="HGW638" s="155"/>
      <c r="HGX638" s="155"/>
      <c r="HGY638" s="155"/>
      <c r="HGZ638" s="155"/>
      <c r="HHA638" s="155"/>
      <c r="HHB638" s="155"/>
      <c r="HHC638" s="155"/>
      <c r="HHD638" s="155"/>
      <c r="HHE638" s="155"/>
      <c r="HHF638" s="155"/>
      <c r="HHG638" s="155"/>
      <c r="HHH638" s="155"/>
      <c r="HHI638" s="155"/>
      <c r="HHJ638" s="155"/>
      <c r="HHK638" s="155"/>
      <c r="HHL638" s="155"/>
      <c r="HHM638" s="155"/>
      <c r="HHN638" s="155"/>
      <c r="HHO638" s="155"/>
      <c r="HHP638" s="155"/>
      <c r="HHQ638" s="155"/>
      <c r="HHR638" s="155"/>
      <c r="HHS638" s="155"/>
      <c r="HHT638" s="155"/>
      <c r="HHU638" s="155"/>
      <c r="HHV638" s="155"/>
      <c r="HHW638" s="155"/>
      <c r="HHX638" s="155"/>
      <c r="HHY638" s="155"/>
      <c r="HHZ638" s="155"/>
      <c r="HIA638" s="155"/>
      <c r="HIB638" s="155"/>
      <c r="HIC638" s="155"/>
      <c r="HID638" s="155"/>
      <c r="HIE638" s="155"/>
      <c r="HIF638" s="155"/>
      <c r="HIG638" s="155"/>
      <c r="HIH638" s="155"/>
      <c r="HII638" s="155"/>
      <c r="HIJ638" s="155"/>
      <c r="HIK638" s="155"/>
      <c r="HIL638" s="155"/>
      <c r="HIM638" s="155"/>
      <c r="HIN638" s="155"/>
      <c r="HIO638" s="155"/>
      <c r="HIP638" s="155"/>
      <c r="HIQ638" s="155"/>
      <c r="HIR638" s="155"/>
      <c r="HIS638" s="155"/>
      <c r="HIT638" s="155"/>
      <c r="HIU638" s="155"/>
      <c r="HIV638" s="155"/>
      <c r="HIW638" s="155"/>
      <c r="HIX638" s="155"/>
      <c r="HIY638" s="155"/>
      <c r="HIZ638" s="155"/>
      <c r="HJA638" s="155"/>
      <c r="HJB638" s="155"/>
      <c r="HJC638" s="155"/>
      <c r="HJD638" s="155"/>
      <c r="HJE638" s="155"/>
      <c r="HJF638" s="155"/>
      <c r="HJG638" s="155"/>
      <c r="HJH638" s="155"/>
      <c r="HJI638" s="155"/>
      <c r="HJJ638" s="155"/>
      <c r="HJK638" s="155"/>
      <c r="HJL638" s="155"/>
      <c r="HJM638" s="155"/>
      <c r="HJN638" s="155"/>
      <c r="HJO638" s="155"/>
      <c r="HJP638" s="155"/>
      <c r="HJQ638" s="155"/>
      <c r="HJR638" s="155"/>
      <c r="HJS638" s="155"/>
      <c r="HJT638" s="155"/>
      <c r="HJU638" s="155"/>
      <c r="HJV638" s="155"/>
      <c r="HJW638" s="155"/>
      <c r="HJX638" s="155"/>
      <c r="HJY638" s="155"/>
      <c r="HJZ638" s="155"/>
      <c r="HKA638" s="155"/>
      <c r="HKB638" s="155"/>
      <c r="HKC638" s="155"/>
      <c r="HKD638" s="155"/>
      <c r="HKE638" s="155"/>
      <c r="HKF638" s="155"/>
      <c r="HKG638" s="155"/>
      <c r="HKH638" s="155"/>
      <c r="HKI638" s="155"/>
      <c r="HKJ638" s="155"/>
      <c r="HKK638" s="155"/>
      <c r="HKL638" s="155"/>
      <c r="HKM638" s="155"/>
      <c r="HKN638" s="155"/>
      <c r="HKO638" s="155"/>
      <c r="HKP638" s="155"/>
      <c r="HKQ638" s="155"/>
      <c r="HKR638" s="155"/>
      <c r="HKS638" s="155"/>
      <c r="HKT638" s="155"/>
      <c r="HKU638" s="155"/>
      <c r="HKV638" s="155"/>
      <c r="HKW638" s="155"/>
      <c r="HKX638" s="155"/>
      <c r="HKY638" s="155"/>
      <c r="HKZ638" s="155"/>
      <c r="HLA638" s="155"/>
      <c r="HLB638" s="155"/>
      <c r="HLC638" s="155"/>
      <c r="HLD638" s="155"/>
      <c r="HLE638" s="155"/>
      <c r="HLF638" s="155"/>
      <c r="HLG638" s="155"/>
      <c r="HLH638" s="155"/>
      <c r="HLI638" s="155"/>
      <c r="HLJ638" s="155"/>
      <c r="HLK638" s="155"/>
      <c r="HLL638" s="155"/>
      <c r="HLM638" s="155"/>
      <c r="HLN638" s="155"/>
      <c r="HLO638" s="155"/>
      <c r="HLP638" s="155"/>
      <c r="HLQ638" s="155"/>
      <c r="HLR638" s="155"/>
      <c r="HLS638" s="155"/>
      <c r="HLT638" s="155"/>
      <c r="HLU638" s="155"/>
      <c r="HLV638" s="155"/>
      <c r="HLW638" s="155"/>
      <c r="HLX638" s="155"/>
      <c r="HLY638" s="155"/>
      <c r="HLZ638" s="155"/>
      <c r="HMA638" s="155"/>
      <c r="HMB638" s="155"/>
      <c r="HMC638" s="155"/>
      <c r="HMD638" s="155"/>
      <c r="HME638" s="155"/>
      <c r="HMF638" s="155"/>
      <c r="HMG638" s="155"/>
      <c r="HMH638" s="155"/>
      <c r="HMI638" s="155"/>
      <c r="HMJ638" s="155"/>
      <c r="HMK638" s="155"/>
      <c r="HML638" s="155"/>
      <c r="HMM638" s="155"/>
      <c r="HMN638" s="155"/>
      <c r="HMO638" s="155"/>
      <c r="HMP638" s="155"/>
      <c r="HMQ638" s="155"/>
      <c r="HMR638" s="155"/>
      <c r="HMS638" s="155"/>
      <c r="HMT638" s="155"/>
      <c r="HMU638" s="155"/>
      <c r="HMV638" s="155"/>
      <c r="HMW638" s="155"/>
      <c r="HMX638" s="155"/>
      <c r="HMY638" s="155"/>
      <c r="HMZ638" s="155"/>
      <c r="HNA638" s="155"/>
      <c r="HNB638" s="155"/>
      <c r="HNC638" s="155"/>
      <c r="HND638" s="155"/>
      <c r="HNE638" s="155"/>
      <c r="HNF638" s="155"/>
      <c r="HNG638" s="155"/>
      <c r="HNH638" s="155"/>
      <c r="HNI638" s="155"/>
      <c r="HNJ638" s="155"/>
      <c r="HNK638" s="155"/>
      <c r="HNL638" s="155"/>
      <c r="HNM638" s="155"/>
      <c r="HNN638" s="155"/>
      <c r="HNO638" s="155"/>
      <c r="HNP638" s="155"/>
      <c r="HNQ638" s="155"/>
      <c r="HNR638" s="155"/>
      <c r="HNS638" s="155"/>
      <c r="HNT638" s="155"/>
      <c r="HNU638" s="155"/>
      <c r="HNV638" s="155"/>
      <c r="HNW638" s="155"/>
      <c r="HNX638" s="155"/>
      <c r="HNY638" s="155"/>
      <c r="HNZ638" s="155"/>
      <c r="HOA638" s="155"/>
      <c r="HOB638" s="155"/>
      <c r="HOC638" s="155"/>
      <c r="HOD638" s="155"/>
      <c r="HOE638" s="155"/>
      <c r="HOF638" s="155"/>
      <c r="HOG638" s="155"/>
      <c r="HOH638" s="155"/>
      <c r="HOI638" s="155"/>
      <c r="HOJ638" s="155"/>
      <c r="HOK638" s="155"/>
      <c r="HOL638" s="155"/>
      <c r="HOM638" s="155"/>
      <c r="HON638" s="155"/>
      <c r="HOO638" s="155"/>
      <c r="HOP638" s="155"/>
      <c r="HOQ638" s="155"/>
      <c r="HOR638" s="155"/>
      <c r="HOS638" s="155"/>
      <c r="HOT638" s="155"/>
      <c r="HOU638" s="155"/>
      <c r="HOV638" s="155"/>
      <c r="HOW638" s="155"/>
      <c r="HOX638" s="155"/>
      <c r="HOY638" s="155"/>
      <c r="HOZ638" s="155"/>
      <c r="HPA638" s="155"/>
      <c r="HPB638" s="155"/>
      <c r="HPC638" s="155"/>
      <c r="HPD638" s="155"/>
      <c r="HPE638" s="155"/>
      <c r="HPF638" s="155"/>
      <c r="HPG638" s="155"/>
      <c r="HPH638" s="155"/>
      <c r="HPI638" s="155"/>
      <c r="HPJ638" s="155"/>
      <c r="HPK638" s="155"/>
      <c r="HPL638" s="155"/>
      <c r="HPM638" s="155"/>
      <c r="HPN638" s="155"/>
      <c r="HPO638" s="155"/>
      <c r="HPP638" s="155"/>
      <c r="HPQ638" s="155"/>
      <c r="HPR638" s="155"/>
      <c r="HPS638" s="155"/>
      <c r="HPT638" s="155"/>
      <c r="HPU638" s="155"/>
      <c r="HPV638" s="155"/>
      <c r="HPW638" s="155"/>
      <c r="HPX638" s="155"/>
      <c r="HPY638" s="155"/>
      <c r="HPZ638" s="155"/>
      <c r="HQA638" s="155"/>
      <c r="HQB638" s="155"/>
      <c r="HQC638" s="155"/>
      <c r="HQD638" s="155"/>
      <c r="HQE638" s="155"/>
      <c r="HQF638" s="155"/>
      <c r="HQG638" s="155"/>
      <c r="HQH638" s="155"/>
      <c r="HQI638" s="155"/>
      <c r="HQJ638" s="155"/>
      <c r="HQK638" s="155"/>
      <c r="HQL638" s="155"/>
      <c r="HQM638" s="155"/>
      <c r="HQN638" s="155"/>
      <c r="HQO638" s="155"/>
      <c r="HQP638" s="155"/>
      <c r="HQQ638" s="155"/>
      <c r="HQR638" s="155"/>
      <c r="HQS638" s="155"/>
      <c r="HQT638" s="155"/>
      <c r="HQU638" s="155"/>
      <c r="HQV638" s="155"/>
      <c r="HQW638" s="155"/>
      <c r="HQX638" s="155"/>
      <c r="HQY638" s="155"/>
      <c r="HQZ638" s="155"/>
      <c r="HRA638" s="155"/>
      <c r="HRB638" s="155"/>
      <c r="HRC638" s="155"/>
      <c r="HRD638" s="155"/>
      <c r="HRE638" s="155"/>
      <c r="HRF638" s="155"/>
      <c r="HRG638" s="155"/>
      <c r="HRH638" s="155"/>
      <c r="HRI638" s="155"/>
      <c r="HRJ638" s="155"/>
      <c r="HRK638" s="155"/>
      <c r="HRL638" s="155"/>
      <c r="HRM638" s="155"/>
      <c r="HRN638" s="155"/>
      <c r="HRO638" s="155"/>
      <c r="HRP638" s="155"/>
      <c r="HRQ638" s="155"/>
      <c r="HRR638" s="155"/>
      <c r="HRS638" s="155"/>
      <c r="HRT638" s="155"/>
      <c r="HRU638" s="155"/>
      <c r="HRV638" s="155"/>
      <c r="HRW638" s="155"/>
      <c r="HRX638" s="155"/>
      <c r="HRY638" s="155"/>
      <c r="HRZ638" s="155"/>
      <c r="HSA638" s="155"/>
      <c r="HSB638" s="155"/>
      <c r="HSC638" s="155"/>
      <c r="HSD638" s="155"/>
      <c r="HSE638" s="155"/>
      <c r="HSF638" s="155"/>
      <c r="HSG638" s="155"/>
      <c r="HSH638" s="155"/>
      <c r="HSI638" s="155"/>
      <c r="HSJ638" s="155"/>
      <c r="HSK638" s="155"/>
      <c r="HSL638" s="155"/>
      <c r="HSM638" s="155"/>
      <c r="HSN638" s="155"/>
      <c r="HSO638" s="155"/>
      <c r="HSP638" s="155"/>
      <c r="HSQ638" s="155"/>
      <c r="HSR638" s="155"/>
      <c r="HSS638" s="155"/>
      <c r="HST638" s="155"/>
      <c r="HSU638" s="155"/>
      <c r="HSV638" s="155"/>
      <c r="HSW638" s="155"/>
      <c r="HSX638" s="155"/>
      <c r="HSY638" s="155"/>
      <c r="HSZ638" s="155"/>
      <c r="HTA638" s="155"/>
      <c r="HTB638" s="155"/>
      <c r="HTC638" s="155"/>
      <c r="HTD638" s="155"/>
      <c r="HTE638" s="155"/>
      <c r="HTF638" s="155"/>
      <c r="HTG638" s="155"/>
      <c r="HTH638" s="155"/>
      <c r="HTI638" s="155"/>
      <c r="HTJ638" s="155"/>
      <c r="HTK638" s="155"/>
      <c r="HTL638" s="155"/>
      <c r="HTM638" s="155"/>
      <c r="HTN638" s="155"/>
      <c r="HTO638" s="155"/>
      <c r="HTP638" s="155"/>
      <c r="HTQ638" s="155"/>
      <c r="HTR638" s="155"/>
      <c r="HTS638" s="155"/>
      <c r="HTT638" s="155"/>
      <c r="HTU638" s="155"/>
      <c r="HTV638" s="155"/>
      <c r="HTW638" s="155"/>
      <c r="HTX638" s="155"/>
      <c r="HTY638" s="155"/>
      <c r="HTZ638" s="155"/>
      <c r="HUA638" s="155"/>
      <c r="HUB638" s="155"/>
      <c r="HUC638" s="155"/>
      <c r="HUD638" s="155"/>
      <c r="HUE638" s="155"/>
      <c r="HUF638" s="155"/>
      <c r="HUG638" s="155"/>
      <c r="HUH638" s="155"/>
      <c r="HUI638" s="155"/>
      <c r="HUJ638" s="155"/>
      <c r="HUK638" s="155"/>
      <c r="HUL638" s="155"/>
      <c r="HUM638" s="155"/>
      <c r="HUN638" s="155"/>
      <c r="HUO638" s="155"/>
      <c r="HUP638" s="155"/>
      <c r="HUQ638" s="155"/>
      <c r="HUR638" s="155"/>
      <c r="HUS638" s="155"/>
      <c r="HUT638" s="155"/>
      <c r="HUU638" s="155"/>
      <c r="HUV638" s="155"/>
      <c r="HUW638" s="155"/>
      <c r="HUX638" s="155"/>
      <c r="HUY638" s="155"/>
      <c r="HUZ638" s="155"/>
      <c r="HVA638" s="155"/>
      <c r="HVB638" s="155"/>
      <c r="HVC638" s="155"/>
      <c r="HVD638" s="155"/>
      <c r="HVE638" s="155"/>
      <c r="HVF638" s="155"/>
      <c r="HVG638" s="155"/>
      <c r="HVH638" s="155"/>
      <c r="HVI638" s="155"/>
      <c r="HVJ638" s="155"/>
      <c r="HVK638" s="155"/>
      <c r="HVL638" s="155"/>
      <c r="HVM638" s="155"/>
      <c r="HVN638" s="155"/>
      <c r="HVO638" s="155"/>
      <c r="HVP638" s="155"/>
      <c r="HVQ638" s="155"/>
      <c r="HVR638" s="155"/>
      <c r="HVS638" s="155"/>
      <c r="HVT638" s="155"/>
      <c r="HVU638" s="155"/>
      <c r="HVV638" s="155"/>
      <c r="HVW638" s="155"/>
      <c r="HVX638" s="155"/>
      <c r="HVY638" s="155"/>
      <c r="HVZ638" s="155"/>
      <c r="HWA638" s="155"/>
      <c r="HWB638" s="155"/>
      <c r="HWC638" s="155"/>
      <c r="HWD638" s="155"/>
      <c r="HWE638" s="155"/>
      <c r="HWF638" s="155"/>
      <c r="HWG638" s="155"/>
      <c r="HWH638" s="155"/>
      <c r="HWI638" s="155"/>
      <c r="HWJ638" s="155"/>
      <c r="HWK638" s="155"/>
      <c r="HWL638" s="155"/>
      <c r="HWM638" s="155"/>
      <c r="HWN638" s="155"/>
      <c r="HWO638" s="155"/>
      <c r="HWP638" s="155"/>
      <c r="HWQ638" s="155"/>
      <c r="HWR638" s="155"/>
      <c r="HWS638" s="155"/>
      <c r="HWT638" s="155"/>
      <c r="HWU638" s="155"/>
      <c r="HWV638" s="155"/>
      <c r="HWW638" s="155"/>
      <c r="HWX638" s="155"/>
      <c r="HWY638" s="155"/>
      <c r="HWZ638" s="155"/>
      <c r="HXA638" s="155"/>
      <c r="HXB638" s="155"/>
      <c r="HXC638" s="155"/>
      <c r="HXD638" s="155"/>
      <c r="HXE638" s="155"/>
      <c r="HXF638" s="155"/>
      <c r="HXG638" s="155"/>
      <c r="HXH638" s="155"/>
      <c r="HXI638" s="155"/>
      <c r="HXJ638" s="155"/>
      <c r="HXK638" s="155"/>
      <c r="HXL638" s="155"/>
      <c r="HXM638" s="155"/>
      <c r="HXN638" s="155"/>
      <c r="HXO638" s="155"/>
      <c r="HXP638" s="155"/>
      <c r="HXQ638" s="155"/>
      <c r="HXR638" s="155"/>
      <c r="HXS638" s="155"/>
      <c r="HXT638" s="155"/>
      <c r="HXU638" s="155"/>
      <c r="HXV638" s="155"/>
      <c r="HXW638" s="155"/>
      <c r="HXX638" s="155"/>
      <c r="HXY638" s="155"/>
      <c r="HXZ638" s="155"/>
      <c r="HYA638" s="155"/>
      <c r="HYB638" s="155"/>
      <c r="HYC638" s="155"/>
      <c r="HYD638" s="155"/>
      <c r="HYE638" s="155"/>
      <c r="HYF638" s="155"/>
      <c r="HYG638" s="155"/>
      <c r="HYH638" s="155"/>
      <c r="HYI638" s="155"/>
      <c r="HYJ638" s="155"/>
      <c r="HYK638" s="155"/>
      <c r="HYL638" s="155"/>
      <c r="HYM638" s="155"/>
      <c r="HYN638" s="155"/>
      <c r="HYO638" s="155"/>
      <c r="HYP638" s="155"/>
      <c r="HYQ638" s="155"/>
      <c r="HYR638" s="155"/>
      <c r="HYS638" s="155"/>
      <c r="HYT638" s="155"/>
      <c r="HYU638" s="155"/>
      <c r="HYV638" s="155"/>
      <c r="HYW638" s="155"/>
      <c r="HYX638" s="155"/>
      <c r="HYY638" s="155"/>
      <c r="HYZ638" s="155"/>
      <c r="HZA638" s="155"/>
      <c r="HZB638" s="155"/>
      <c r="HZC638" s="155"/>
      <c r="HZD638" s="155"/>
      <c r="HZE638" s="155"/>
      <c r="HZF638" s="155"/>
      <c r="HZG638" s="155"/>
      <c r="HZH638" s="155"/>
      <c r="HZI638" s="155"/>
      <c r="HZJ638" s="155"/>
      <c r="HZK638" s="155"/>
      <c r="HZL638" s="155"/>
      <c r="HZM638" s="155"/>
      <c r="HZN638" s="155"/>
      <c r="HZO638" s="155"/>
      <c r="HZP638" s="155"/>
      <c r="HZQ638" s="155"/>
      <c r="HZR638" s="155"/>
      <c r="HZS638" s="155"/>
      <c r="HZT638" s="155"/>
      <c r="HZU638" s="155"/>
      <c r="HZV638" s="155"/>
      <c r="HZW638" s="155"/>
      <c r="HZX638" s="155"/>
      <c r="HZY638" s="155"/>
      <c r="HZZ638" s="155"/>
      <c r="IAA638" s="155"/>
      <c r="IAB638" s="155"/>
      <c r="IAC638" s="155"/>
      <c r="IAD638" s="155"/>
      <c r="IAE638" s="155"/>
      <c r="IAF638" s="155"/>
      <c r="IAG638" s="155"/>
      <c r="IAH638" s="155"/>
      <c r="IAI638" s="155"/>
      <c r="IAJ638" s="155"/>
      <c r="IAK638" s="155"/>
      <c r="IAL638" s="155"/>
      <c r="IAM638" s="155"/>
      <c r="IAN638" s="155"/>
      <c r="IAO638" s="155"/>
      <c r="IAP638" s="155"/>
      <c r="IAQ638" s="155"/>
      <c r="IAR638" s="155"/>
      <c r="IAS638" s="155"/>
      <c r="IAT638" s="155"/>
      <c r="IAU638" s="155"/>
      <c r="IAV638" s="155"/>
      <c r="IAW638" s="155"/>
      <c r="IAX638" s="155"/>
      <c r="IAY638" s="155"/>
      <c r="IAZ638" s="155"/>
      <c r="IBA638" s="155"/>
      <c r="IBB638" s="155"/>
      <c r="IBC638" s="155"/>
      <c r="IBD638" s="155"/>
      <c r="IBE638" s="155"/>
      <c r="IBF638" s="155"/>
      <c r="IBG638" s="155"/>
      <c r="IBH638" s="155"/>
      <c r="IBI638" s="155"/>
      <c r="IBJ638" s="155"/>
      <c r="IBK638" s="155"/>
      <c r="IBL638" s="155"/>
      <c r="IBM638" s="155"/>
      <c r="IBN638" s="155"/>
      <c r="IBO638" s="155"/>
      <c r="IBP638" s="155"/>
      <c r="IBQ638" s="155"/>
      <c r="IBR638" s="155"/>
      <c r="IBS638" s="155"/>
      <c r="IBT638" s="155"/>
      <c r="IBU638" s="155"/>
      <c r="IBV638" s="155"/>
      <c r="IBW638" s="155"/>
      <c r="IBX638" s="155"/>
      <c r="IBY638" s="155"/>
      <c r="IBZ638" s="155"/>
      <c r="ICA638" s="155"/>
      <c r="ICB638" s="155"/>
      <c r="ICC638" s="155"/>
      <c r="ICD638" s="155"/>
      <c r="ICE638" s="155"/>
      <c r="ICF638" s="155"/>
      <c r="ICG638" s="155"/>
      <c r="ICH638" s="155"/>
      <c r="ICI638" s="155"/>
      <c r="ICJ638" s="155"/>
      <c r="ICK638" s="155"/>
      <c r="ICL638" s="155"/>
      <c r="ICM638" s="155"/>
      <c r="ICN638" s="155"/>
      <c r="ICO638" s="155"/>
      <c r="ICP638" s="155"/>
      <c r="ICQ638" s="155"/>
      <c r="ICR638" s="155"/>
      <c r="ICS638" s="155"/>
      <c r="ICT638" s="155"/>
      <c r="ICU638" s="155"/>
      <c r="ICV638" s="155"/>
      <c r="ICW638" s="155"/>
      <c r="ICX638" s="155"/>
      <c r="ICY638" s="155"/>
      <c r="ICZ638" s="155"/>
      <c r="IDA638" s="155"/>
      <c r="IDB638" s="155"/>
      <c r="IDC638" s="155"/>
      <c r="IDD638" s="155"/>
      <c r="IDE638" s="155"/>
      <c r="IDF638" s="155"/>
      <c r="IDG638" s="155"/>
      <c r="IDH638" s="155"/>
      <c r="IDI638" s="155"/>
      <c r="IDJ638" s="155"/>
      <c r="IDK638" s="155"/>
      <c r="IDL638" s="155"/>
      <c r="IDM638" s="155"/>
      <c r="IDN638" s="155"/>
      <c r="IDO638" s="155"/>
      <c r="IDP638" s="155"/>
      <c r="IDQ638" s="155"/>
      <c r="IDR638" s="155"/>
      <c r="IDS638" s="155"/>
      <c r="IDT638" s="155"/>
      <c r="IDU638" s="155"/>
      <c r="IDV638" s="155"/>
      <c r="IDW638" s="155"/>
      <c r="IDX638" s="155"/>
      <c r="IDY638" s="155"/>
      <c r="IDZ638" s="155"/>
      <c r="IEA638" s="155"/>
      <c r="IEB638" s="155"/>
      <c r="IEC638" s="155"/>
      <c r="IED638" s="155"/>
      <c r="IEE638" s="155"/>
      <c r="IEF638" s="155"/>
      <c r="IEG638" s="155"/>
      <c r="IEH638" s="155"/>
      <c r="IEI638" s="155"/>
      <c r="IEJ638" s="155"/>
      <c r="IEK638" s="155"/>
      <c r="IEL638" s="155"/>
      <c r="IEM638" s="155"/>
      <c r="IEN638" s="155"/>
      <c r="IEO638" s="155"/>
      <c r="IEP638" s="155"/>
      <c r="IEQ638" s="155"/>
      <c r="IER638" s="155"/>
      <c r="IES638" s="155"/>
      <c r="IET638" s="155"/>
      <c r="IEU638" s="155"/>
      <c r="IEV638" s="155"/>
      <c r="IEW638" s="155"/>
      <c r="IEX638" s="155"/>
      <c r="IEY638" s="155"/>
      <c r="IEZ638" s="155"/>
      <c r="IFA638" s="155"/>
      <c r="IFB638" s="155"/>
      <c r="IFC638" s="155"/>
      <c r="IFD638" s="155"/>
      <c r="IFE638" s="155"/>
      <c r="IFF638" s="155"/>
      <c r="IFG638" s="155"/>
      <c r="IFH638" s="155"/>
      <c r="IFI638" s="155"/>
      <c r="IFJ638" s="155"/>
      <c r="IFK638" s="155"/>
      <c r="IFL638" s="155"/>
      <c r="IFM638" s="155"/>
      <c r="IFN638" s="155"/>
      <c r="IFO638" s="155"/>
      <c r="IFP638" s="155"/>
      <c r="IFQ638" s="155"/>
      <c r="IFR638" s="155"/>
      <c r="IFS638" s="155"/>
      <c r="IFT638" s="155"/>
      <c r="IFU638" s="155"/>
      <c r="IFV638" s="155"/>
      <c r="IFW638" s="155"/>
      <c r="IFX638" s="155"/>
      <c r="IFY638" s="155"/>
      <c r="IFZ638" s="155"/>
      <c r="IGA638" s="155"/>
      <c r="IGB638" s="155"/>
      <c r="IGC638" s="155"/>
      <c r="IGD638" s="155"/>
      <c r="IGE638" s="155"/>
      <c r="IGF638" s="155"/>
      <c r="IGG638" s="155"/>
      <c r="IGH638" s="155"/>
      <c r="IGI638" s="155"/>
      <c r="IGJ638" s="155"/>
      <c r="IGK638" s="155"/>
      <c r="IGL638" s="155"/>
      <c r="IGM638" s="155"/>
      <c r="IGN638" s="155"/>
      <c r="IGO638" s="155"/>
      <c r="IGP638" s="155"/>
      <c r="IGQ638" s="155"/>
      <c r="IGR638" s="155"/>
      <c r="IGS638" s="155"/>
      <c r="IGT638" s="155"/>
      <c r="IGU638" s="155"/>
      <c r="IGV638" s="155"/>
      <c r="IGW638" s="155"/>
      <c r="IGX638" s="155"/>
      <c r="IGY638" s="155"/>
      <c r="IGZ638" s="155"/>
      <c r="IHA638" s="155"/>
      <c r="IHB638" s="155"/>
      <c r="IHC638" s="155"/>
      <c r="IHD638" s="155"/>
      <c r="IHE638" s="155"/>
      <c r="IHF638" s="155"/>
      <c r="IHG638" s="155"/>
      <c r="IHH638" s="155"/>
      <c r="IHI638" s="155"/>
      <c r="IHJ638" s="155"/>
      <c r="IHK638" s="155"/>
      <c r="IHL638" s="155"/>
      <c r="IHM638" s="155"/>
      <c r="IHN638" s="155"/>
      <c r="IHO638" s="155"/>
      <c r="IHP638" s="155"/>
      <c r="IHQ638" s="155"/>
      <c r="IHR638" s="155"/>
      <c r="IHS638" s="155"/>
      <c r="IHT638" s="155"/>
      <c r="IHU638" s="155"/>
      <c r="IHV638" s="155"/>
      <c r="IHW638" s="155"/>
      <c r="IHX638" s="155"/>
      <c r="IHY638" s="155"/>
      <c r="IHZ638" s="155"/>
      <c r="IIA638" s="155"/>
      <c r="IIB638" s="155"/>
      <c r="IIC638" s="155"/>
      <c r="IID638" s="155"/>
      <c r="IIE638" s="155"/>
      <c r="IIF638" s="155"/>
      <c r="IIG638" s="155"/>
      <c r="IIH638" s="155"/>
      <c r="III638" s="155"/>
      <c r="IIJ638" s="155"/>
      <c r="IIK638" s="155"/>
      <c r="IIL638" s="155"/>
      <c r="IIM638" s="155"/>
      <c r="IIN638" s="155"/>
      <c r="IIO638" s="155"/>
      <c r="IIP638" s="155"/>
      <c r="IIQ638" s="155"/>
      <c r="IIR638" s="155"/>
      <c r="IIS638" s="155"/>
      <c r="IIT638" s="155"/>
      <c r="IIU638" s="155"/>
      <c r="IIV638" s="155"/>
      <c r="IIW638" s="155"/>
      <c r="IIX638" s="155"/>
      <c r="IIY638" s="155"/>
      <c r="IIZ638" s="155"/>
      <c r="IJA638" s="155"/>
      <c r="IJB638" s="155"/>
      <c r="IJC638" s="155"/>
      <c r="IJD638" s="155"/>
      <c r="IJE638" s="155"/>
      <c r="IJF638" s="155"/>
      <c r="IJG638" s="155"/>
      <c r="IJH638" s="155"/>
      <c r="IJI638" s="155"/>
      <c r="IJJ638" s="155"/>
      <c r="IJK638" s="155"/>
      <c r="IJL638" s="155"/>
      <c r="IJM638" s="155"/>
      <c r="IJN638" s="155"/>
      <c r="IJO638" s="155"/>
      <c r="IJP638" s="155"/>
      <c r="IJQ638" s="155"/>
      <c r="IJR638" s="155"/>
      <c r="IJS638" s="155"/>
      <c r="IJT638" s="155"/>
      <c r="IJU638" s="155"/>
      <c r="IJV638" s="155"/>
      <c r="IJW638" s="155"/>
      <c r="IJX638" s="155"/>
      <c r="IJY638" s="155"/>
      <c r="IJZ638" s="155"/>
      <c r="IKA638" s="155"/>
      <c r="IKB638" s="155"/>
      <c r="IKC638" s="155"/>
      <c r="IKD638" s="155"/>
      <c r="IKE638" s="155"/>
      <c r="IKF638" s="155"/>
      <c r="IKG638" s="155"/>
      <c r="IKH638" s="155"/>
      <c r="IKI638" s="155"/>
      <c r="IKJ638" s="155"/>
      <c r="IKK638" s="155"/>
      <c r="IKL638" s="155"/>
      <c r="IKM638" s="155"/>
      <c r="IKN638" s="155"/>
      <c r="IKO638" s="155"/>
      <c r="IKP638" s="155"/>
      <c r="IKQ638" s="155"/>
      <c r="IKR638" s="155"/>
      <c r="IKS638" s="155"/>
      <c r="IKT638" s="155"/>
      <c r="IKU638" s="155"/>
      <c r="IKV638" s="155"/>
      <c r="IKW638" s="155"/>
      <c r="IKX638" s="155"/>
      <c r="IKY638" s="155"/>
      <c r="IKZ638" s="155"/>
      <c r="ILA638" s="155"/>
      <c r="ILB638" s="155"/>
      <c r="ILC638" s="155"/>
      <c r="ILD638" s="155"/>
      <c r="ILE638" s="155"/>
      <c r="ILF638" s="155"/>
      <c r="ILG638" s="155"/>
      <c r="ILH638" s="155"/>
      <c r="ILI638" s="155"/>
      <c r="ILJ638" s="155"/>
      <c r="ILK638" s="155"/>
      <c r="ILL638" s="155"/>
      <c r="ILM638" s="155"/>
      <c r="ILN638" s="155"/>
      <c r="ILO638" s="155"/>
      <c r="ILP638" s="155"/>
      <c r="ILQ638" s="155"/>
      <c r="ILR638" s="155"/>
      <c r="ILS638" s="155"/>
      <c r="ILT638" s="155"/>
      <c r="ILU638" s="155"/>
      <c r="ILV638" s="155"/>
      <c r="ILW638" s="155"/>
      <c r="ILX638" s="155"/>
      <c r="ILY638" s="155"/>
      <c r="ILZ638" s="155"/>
      <c r="IMA638" s="155"/>
      <c r="IMB638" s="155"/>
      <c r="IMC638" s="155"/>
      <c r="IMD638" s="155"/>
      <c r="IME638" s="155"/>
      <c r="IMF638" s="155"/>
      <c r="IMG638" s="155"/>
      <c r="IMH638" s="155"/>
      <c r="IMI638" s="155"/>
      <c r="IMJ638" s="155"/>
      <c r="IMK638" s="155"/>
      <c r="IML638" s="155"/>
      <c r="IMM638" s="155"/>
      <c r="IMN638" s="155"/>
      <c r="IMO638" s="155"/>
      <c r="IMP638" s="155"/>
      <c r="IMQ638" s="155"/>
      <c r="IMR638" s="155"/>
      <c r="IMS638" s="155"/>
      <c r="IMT638" s="155"/>
      <c r="IMU638" s="155"/>
      <c r="IMV638" s="155"/>
      <c r="IMW638" s="155"/>
      <c r="IMX638" s="155"/>
      <c r="IMY638" s="155"/>
      <c r="IMZ638" s="155"/>
      <c r="INA638" s="155"/>
      <c r="INB638" s="155"/>
      <c r="INC638" s="155"/>
      <c r="IND638" s="155"/>
      <c r="INE638" s="155"/>
      <c r="INF638" s="155"/>
      <c r="ING638" s="155"/>
      <c r="INH638" s="155"/>
      <c r="INI638" s="155"/>
      <c r="INJ638" s="155"/>
      <c r="INK638" s="155"/>
      <c r="INL638" s="155"/>
      <c r="INM638" s="155"/>
      <c r="INN638" s="155"/>
      <c r="INO638" s="155"/>
      <c r="INP638" s="155"/>
      <c r="INQ638" s="155"/>
      <c r="INR638" s="155"/>
      <c r="INS638" s="155"/>
      <c r="INT638" s="155"/>
      <c r="INU638" s="155"/>
      <c r="INV638" s="155"/>
      <c r="INW638" s="155"/>
      <c r="INX638" s="155"/>
      <c r="INY638" s="155"/>
      <c r="INZ638" s="155"/>
      <c r="IOA638" s="155"/>
      <c r="IOB638" s="155"/>
      <c r="IOC638" s="155"/>
      <c r="IOD638" s="155"/>
      <c r="IOE638" s="155"/>
      <c r="IOF638" s="155"/>
      <c r="IOG638" s="155"/>
      <c r="IOH638" s="155"/>
      <c r="IOI638" s="155"/>
      <c r="IOJ638" s="155"/>
      <c r="IOK638" s="155"/>
      <c r="IOL638" s="155"/>
      <c r="IOM638" s="155"/>
      <c r="ION638" s="155"/>
      <c r="IOO638" s="155"/>
      <c r="IOP638" s="155"/>
      <c r="IOQ638" s="155"/>
      <c r="IOR638" s="155"/>
      <c r="IOS638" s="155"/>
      <c r="IOT638" s="155"/>
      <c r="IOU638" s="155"/>
      <c r="IOV638" s="155"/>
      <c r="IOW638" s="155"/>
      <c r="IOX638" s="155"/>
      <c r="IOY638" s="155"/>
      <c r="IOZ638" s="155"/>
      <c r="IPA638" s="155"/>
      <c r="IPB638" s="155"/>
      <c r="IPC638" s="155"/>
      <c r="IPD638" s="155"/>
      <c r="IPE638" s="155"/>
      <c r="IPF638" s="155"/>
      <c r="IPG638" s="155"/>
      <c r="IPH638" s="155"/>
      <c r="IPI638" s="155"/>
      <c r="IPJ638" s="155"/>
      <c r="IPK638" s="155"/>
      <c r="IPL638" s="155"/>
      <c r="IPM638" s="155"/>
      <c r="IPN638" s="155"/>
      <c r="IPO638" s="155"/>
      <c r="IPP638" s="155"/>
      <c r="IPQ638" s="155"/>
      <c r="IPR638" s="155"/>
      <c r="IPS638" s="155"/>
      <c r="IPT638" s="155"/>
      <c r="IPU638" s="155"/>
      <c r="IPV638" s="155"/>
      <c r="IPW638" s="155"/>
      <c r="IPX638" s="155"/>
      <c r="IPY638" s="155"/>
      <c r="IPZ638" s="155"/>
      <c r="IQA638" s="155"/>
      <c r="IQB638" s="155"/>
      <c r="IQC638" s="155"/>
      <c r="IQD638" s="155"/>
      <c r="IQE638" s="155"/>
      <c r="IQF638" s="155"/>
      <c r="IQG638" s="155"/>
      <c r="IQH638" s="155"/>
      <c r="IQI638" s="155"/>
      <c r="IQJ638" s="155"/>
      <c r="IQK638" s="155"/>
      <c r="IQL638" s="155"/>
      <c r="IQM638" s="155"/>
      <c r="IQN638" s="155"/>
      <c r="IQO638" s="155"/>
      <c r="IQP638" s="155"/>
      <c r="IQQ638" s="155"/>
      <c r="IQR638" s="155"/>
      <c r="IQS638" s="155"/>
      <c r="IQT638" s="155"/>
      <c r="IQU638" s="155"/>
      <c r="IQV638" s="155"/>
      <c r="IQW638" s="155"/>
      <c r="IQX638" s="155"/>
      <c r="IQY638" s="155"/>
      <c r="IQZ638" s="155"/>
      <c r="IRA638" s="155"/>
      <c r="IRB638" s="155"/>
      <c r="IRC638" s="155"/>
      <c r="IRD638" s="155"/>
      <c r="IRE638" s="155"/>
      <c r="IRF638" s="155"/>
      <c r="IRG638" s="155"/>
      <c r="IRH638" s="155"/>
      <c r="IRI638" s="155"/>
      <c r="IRJ638" s="155"/>
      <c r="IRK638" s="155"/>
      <c r="IRL638" s="155"/>
      <c r="IRM638" s="155"/>
      <c r="IRN638" s="155"/>
      <c r="IRO638" s="155"/>
      <c r="IRP638" s="155"/>
      <c r="IRQ638" s="155"/>
      <c r="IRR638" s="155"/>
      <c r="IRS638" s="155"/>
      <c r="IRT638" s="155"/>
      <c r="IRU638" s="155"/>
      <c r="IRV638" s="155"/>
      <c r="IRW638" s="155"/>
      <c r="IRX638" s="155"/>
      <c r="IRY638" s="155"/>
      <c r="IRZ638" s="155"/>
      <c r="ISA638" s="155"/>
      <c r="ISB638" s="155"/>
      <c r="ISC638" s="155"/>
      <c r="ISD638" s="155"/>
      <c r="ISE638" s="155"/>
      <c r="ISF638" s="155"/>
      <c r="ISG638" s="155"/>
      <c r="ISH638" s="155"/>
      <c r="ISI638" s="155"/>
      <c r="ISJ638" s="155"/>
      <c r="ISK638" s="155"/>
      <c r="ISL638" s="155"/>
      <c r="ISM638" s="155"/>
      <c r="ISN638" s="155"/>
      <c r="ISO638" s="155"/>
      <c r="ISP638" s="155"/>
      <c r="ISQ638" s="155"/>
      <c r="ISR638" s="155"/>
      <c r="ISS638" s="155"/>
      <c r="IST638" s="155"/>
      <c r="ISU638" s="155"/>
      <c r="ISV638" s="155"/>
      <c r="ISW638" s="155"/>
      <c r="ISX638" s="155"/>
      <c r="ISY638" s="155"/>
      <c r="ISZ638" s="155"/>
      <c r="ITA638" s="155"/>
      <c r="ITB638" s="155"/>
      <c r="ITC638" s="155"/>
      <c r="ITD638" s="155"/>
      <c r="ITE638" s="155"/>
      <c r="ITF638" s="155"/>
      <c r="ITG638" s="155"/>
      <c r="ITH638" s="155"/>
      <c r="ITI638" s="155"/>
      <c r="ITJ638" s="155"/>
      <c r="ITK638" s="155"/>
      <c r="ITL638" s="155"/>
      <c r="ITM638" s="155"/>
      <c r="ITN638" s="155"/>
      <c r="ITO638" s="155"/>
      <c r="ITP638" s="155"/>
      <c r="ITQ638" s="155"/>
      <c r="ITR638" s="155"/>
      <c r="ITS638" s="155"/>
      <c r="ITT638" s="155"/>
      <c r="ITU638" s="155"/>
      <c r="ITV638" s="155"/>
      <c r="ITW638" s="155"/>
      <c r="ITX638" s="155"/>
      <c r="ITY638" s="155"/>
      <c r="ITZ638" s="155"/>
      <c r="IUA638" s="155"/>
      <c r="IUB638" s="155"/>
      <c r="IUC638" s="155"/>
      <c r="IUD638" s="155"/>
      <c r="IUE638" s="155"/>
      <c r="IUF638" s="155"/>
      <c r="IUG638" s="155"/>
      <c r="IUH638" s="155"/>
      <c r="IUI638" s="155"/>
      <c r="IUJ638" s="155"/>
      <c r="IUK638" s="155"/>
      <c r="IUL638" s="155"/>
      <c r="IUM638" s="155"/>
      <c r="IUN638" s="155"/>
      <c r="IUO638" s="155"/>
      <c r="IUP638" s="155"/>
      <c r="IUQ638" s="155"/>
      <c r="IUR638" s="155"/>
      <c r="IUS638" s="155"/>
      <c r="IUT638" s="155"/>
      <c r="IUU638" s="155"/>
      <c r="IUV638" s="155"/>
      <c r="IUW638" s="155"/>
      <c r="IUX638" s="155"/>
      <c r="IUY638" s="155"/>
      <c r="IUZ638" s="155"/>
      <c r="IVA638" s="155"/>
      <c r="IVB638" s="155"/>
      <c r="IVC638" s="155"/>
      <c r="IVD638" s="155"/>
      <c r="IVE638" s="155"/>
      <c r="IVF638" s="155"/>
      <c r="IVG638" s="155"/>
      <c r="IVH638" s="155"/>
      <c r="IVI638" s="155"/>
      <c r="IVJ638" s="155"/>
      <c r="IVK638" s="155"/>
      <c r="IVL638" s="155"/>
      <c r="IVM638" s="155"/>
      <c r="IVN638" s="155"/>
      <c r="IVO638" s="155"/>
      <c r="IVP638" s="155"/>
      <c r="IVQ638" s="155"/>
      <c r="IVR638" s="155"/>
      <c r="IVS638" s="155"/>
      <c r="IVT638" s="155"/>
      <c r="IVU638" s="155"/>
      <c r="IVV638" s="155"/>
      <c r="IVW638" s="155"/>
      <c r="IVX638" s="155"/>
      <c r="IVY638" s="155"/>
      <c r="IVZ638" s="155"/>
      <c r="IWA638" s="155"/>
      <c r="IWB638" s="155"/>
      <c r="IWC638" s="155"/>
      <c r="IWD638" s="155"/>
      <c r="IWE638" s="155"/>
      <c r="IWF638" s="155"/>
      <c r="IWG638" s="155"/>
      <c r="IWH638" s="155"/>
      <c r="IWI638" s="155"/>
      <c r="IWJ638" s="155"/>
      <c r="IWK638" s="155"/>
      <c r="IWL638" s="155"/>
      <c r="IWM638" s="155"/>
      <c r="IWN638" s="155"/>
      <c r="IWO638" s="155"/>
      <c r="IWP638" s="155"/>
      <c r="IWQ638" s="155"/>
      <c r="IWR638" s="155"/>
      <c r="IWS638" s="155"/>
      <c r="IWT638" s="155"/>
      <c r="IWU638" s="155"/>
      <c r="IWV638" s="155"/>
      <c r="IWW638" s="155"/>
      <c r="IWX638" s="155"/>
      <c r="IWY638" s="155"/>
      <c r="IWZ638" s="155"/>
      <c r="IXA638" s="155"/>
      <c r="IXB638" s="155"/>
      <c r="IXC638" s="155"/>
      <c r="IXD638" s="155"/>
      <c r="IXE638" s="155"/>
      <c r="IXF638" s="155"/>
      <c r="IXG638" s="155"/>
      <c r="IXH638" s="155"/>
      <c r="IXI638" s="155"/>
      <c r="IXJ638" s="155"/>
      <c r="IXK638" s="155"/>
      <c r="IXL638" s="155"/>
      <c r="IXM638" s="155"/>
      <c r="IXN638" s="155"/>
      <c r="IXO638" s="155"/>
      <c r="IXP638" s="155"/>
      <c r="IXQ638" s="155"/>
      <c r="IXR638" s="155"/>
      <c r="IXS638" s="155"/>
      <c r="IXT638" s="155"/>
      <c r="IXU638" s="155"/>
      <c r="IXV638" s="155"/>
      <c r="IXW638" s="155"/>
      <c r="IXX638" s="155"/>
      <c r="IXY638" s="155"/>
      <c r="IXZ638" s="155"/>
      <c r="IYA638" s="155"/>
      <c r="IYB638" s="155"/>
      <c r="IYC638" s="155"/>
      <c r="IYD638" s="155"/>
      <c r="IYE638" s="155"/>
      <c r="IYF638" s="155"/>
      <c r="IYG638" s="155"/>
      <c r="IYH638" s="155"/>
      <c r="IYI638" s="155"/>
      <c r="IYJ638" s="155"/>
      <c r="IYK638" s="155"/>
      <c r="IYL638" s="155"/>
      <c r="IYM638" s="155"/>
      <c r="IYN638" s="155"/>
      <c r="IYO638" s="155"/>
      <c r="IYP638" s="155"/>
      <c r="IYQ638" s="155"/>
      <c r="IYR638" s="155"/>
      <c r="IYS638" s="155"/>
      <c r="IYT638" s="155"/>
      <c r="IYU638" s="155"/>
      <c r="IYV638" s="155"/>
      <c r="IYW638" s="155"/>
      <c r="IYX638" s="155"/>
      <c r="IYY638" s="155"/>
      <c r="IYZ638" s="155"/>
      <c r="IZA638" s="155"/>
      <c r="IZB638" s="155"/>
      <c r="IZC638" s="155"/>
      <c r="IZD638" s="155"/>
      <c r="IZE638" s="155"/>
      <c r="IZF638" s="155"/>
      <c r="IZG638" s="155"/>
      <c r="IZH638" s="155"/>
      <c r="IZI638" s="155"/>
      <c r="IZJ638" s="155"/>
      <c r="IZK638" s="155"/>
      <c r="IZL638" s="155"/>
      <c r="IZM638" s="155"/>
      <c r="IZN638" s="155"/>
      <c r="IZO638" s="155"/>
      <c r="IZP638" s="155"/>
      <c r="IZQ638" s="155"/>
      <c r="IZR638" s="155"/>
      <c r="IZS638" s="155"/>
      <c r="IZT638" s="155"/>
      <c r="IZU638" s="155"/>
      <c r="IZV638" s="155"/>
      <c r="IZW638" s="155"/>
      <c r="IZX638" s="155"/>
      <c r="IZY638" s="155"/>
      <c r="IZZ638" s="155"/>
      <c r="JAA638" s="155"/>
      <c r="JAB638" s="155"/>
      <c r="JAC638" s="155"/>
      <c r="JAD638" s="155"/>
      <c r="JAE638" s="155"/>
      <c r="JAF638" s="155"/>
      <c r="JAG638" s="155"/>
      <c r="JAH638" s="155"/>
      <c r="JAI638" s="155"/>
      <c r="JAJ638" s="155"/>
      <c r="JAK638" s="155"/>
      <c r="JAL638" s="155"/>
      <c r="JAM638" s="155"/>
      <c r="JAN638" s="155"/>
      <c r="JAO638" s="155"/>
      <c r="JAP638" s="155"/>
      <c r="JAQ638" s="155"/>
      <c r="JAR638" s="155"/>
      <c r="JAS638" s="155"/>
      <c r="JAT638" s="155"/>
      <c r="JAU638" s="155"/>
      <c r="JAV638" s="155"/>
      <c r="JAW638" s="155"/>
      <c r="JAX638" s="155"/>
      <c r="JAY638" s="155"/>
      <c r="JAZ638" s="155"/>
      <c r="JBA638" s="155"/>
      <c r="JBB638" s="155"/>
      <c r="JBC638" s="155"/>
      <c r="JBD638" s="155"/>
      <c r="JBE638" s="155"/>
      <c r="JBF638" s="155"/>
      <c r="JBG638" s="155"/>
      <c r="JBH638" s="155"/>
      <c r="JBI638" s="155"/>
      <c r="JBJ638" s="155"/>
      <c r="JBK638" s="155"/>
      <c r="JBL638" s="155"/>
      <c r="JBM638" s="155"/>
      <c r="JBN638" s="155"/>
      <c r="JBO638" s="155"/>
      <c r="JBP638" s="155"/>
      <c r="JBQ638" s="155"/>
      <c r="JBR638" s="155"/>
      <c r="JBS638" s="155"/>
      <c r="JBT638" s="155"/>
      <c r="JBU638" s="155"/>
      <c r="JBV638" s="155"/>
      <c r="JBW638" s="155"/>
      <c r="JBX638" s="155"/>
      <c r="JBY638" s="155"/>
      <c r="JBZ638" s="155"/>
      <c r="JCA638" s="155"/>
      <c r="JCB638" s="155"/>
      <c r="JCC638" s="155"/>
      <c r="JCD638" s="155"/>
      <c r="JCE638" s="155"/>
      <c r="JCF638" s="155"/>
      <c r="JCG638" s="155"/>
      <c r="JCH638" s="155"/>
      <c r="JCI638" s="155"/>
      <c r="JCJ638" s="155"/>
      <c r="JCK638" s="155"/>
      <c r="JCL638" s="155"/>
      <c r="JCM638" s="155"/>
      <c r="JCN638" s="155"/>
      <c r="JCO638" s="155"/>
      <c r="JCP638" s="155"/>
      <c r="JCQ638" s="155"/>
      <c r="JCR638" s="155"/>
      <c r="JCS638" s="155"/>
      <c r="JCT638" s="155"/>
      <c r="JCU638" s="155"/>
      <c r="JCV638" s="155"/>
      <c r="JCW638" s="155"/>
      <c r="JCX638" s="155"/>
      <c r="JCY638" s="155"/>
      <c r="JCZ638" s="155"/>
      <c r="JDA638" s="155"/>
      <c r="JDB638" s="155"/>
      <c r="JDC638" s="155"/>
      <c r="JDD638" s="155"/>
      <c r="JDE638" s="155"/>
      <c r="JDF638" s="155"/>
      <c r="JDG638" s="155"/>
      <c r="JDH638" s="155"/>
      <c r="JDI638" s="155"/>
      <c r="JDJ638" s="155"/>
      <c r="JDK638" s="155"/>
      <c r="JDL638" s="155"/>
      <c r="JDM638" s="155"/>
      <c r="JDN638" s="155"/>
      <c r="JDO638" s="155"/>
      <c r="JDP638" s="155"/>
      <c r="JDQ638" s="155"/>
      <c r="JDR638" s="155"/>
      <c r="JDS638" s="155"/>
      <c r="JDT638" s="155"/>
      <c r="JDU638" s="155"/>
      <c r="JDV638" s="155"/>
      <c r="JDW638" s="155"/>
      <c r="JDX638" s="155"/>
      <c r="JDY638" s="155"/>
      <c r="JDZ638" s="155"/>
      <c r="JEA638" s="155"/>
      <c r="JEB638" s="155"/>
      <c r="JEC638" s="155"/>
      <c r="JED638" s="155"/>
      <c r="JEE638" s="155"/>
      <c r="JEF638" s="155"/>
      <c r="JEG638" s="155"/>
      <c r="JEH638" s="155"/>
      <c r="JEI638" s="155"/>
      <c r="JEJ638" s="155"/>
      <c r="JEK638" s="155"/>
      <c r="JEL638" s="155"/>
      <c r="JEM638" s="155"/>
      <c r="JEN638" s="155"/>
      <c r="JEO638" s="155"/>
      <c r="JEP638" s="155"/>
      <c r="JEQ638" s="155"/>
      <c r="JER638" s="155"/>
      <c r="JES638" s="155"/>
      <c r="JET638" s="155"/>
      <c r="JEU638" s="155"/>
      <c r="JEV638" s="155"/>
      <c r="JEW638" s="155"/>
      <c r="JEX638" s="155"/>
      <c r="JEY638" s="155"/>
      <c r="JEZ638" s="155"/>
      <c r="JFA638" s="155"/>
      <c r="JFB638" s="155"/>
      <c r="JFC638" s="155"/>
      <c r="JFD638" s="155"/>
      <c r="JFE638" s="155"/>
      <c r="JFF638" s="155"/>
      <c r="JFG638" s="155"/>
      <c r="JFH638" s="155"/>
      <c r="JFI638" s="155"/>
      <c r="JFJ638" s="155"/>
      <c r="JFK638" s="155"/>
      <c r="JFL638" s="155"/>
      <c r="JFM638" s="155"/>
      <c r="JFN638" s="155"/>
      <c r="JFO638" s="155"/>
      <c r="JFP638" s="155"/>
      <c r="JFQ638" s="155"/>
      <c r="JFR638" s="155"/>
      <c r="JFS638" s="155"/>
      <c r="JFT638" s="155"/>
      <c r="JFU638" s="155"/>
      <c r="JFV638" s="155"/>
      <c r="JFW638" s="155"/>
      <c r="JFX638" s="155"/>
      <c r="JFY638" s="155"/>
      <c r="JFZ638" s="155"/>
      <c r="JGA638" s="155"/>
      <c r="JGB638" s="155"/>
      <c r="JGC638" s="155"/>
      <c r="JGD638" s="155"/>
      <c r="JGE638" s="155"/>
      <c r="JGF638" s="155"/>
      <c r="JGG638" s="155"/>
      <c r="JGH638" s="155"/>
      <c r="JGI638" s="155"/>
      <c r="JGJ638" s="155"/>
      <c r="JGK638" s="155"/>
      <c r="JGL638" s="155"/>
      <c r="JGM638" s="155"/>
      <c r="JGN638" s="155"/>
      <c r="JGO638" s="155"/>
      <c r="JGP638" s="155"/>
      <c r="JGQ638" s="155"/>
      <c r="JGR638" s="155"/>
      <c r="JGS638" s="155"/>
      <c r="JGT638" s="155"/>
      <c r="JGU638" s="155"/>
      <c r="JGV638" s="155"/>
      <c r="JGW638" s="155"/>
      <c r="JGX638" s="155"/>
      <c r="JGY638" s="155"/>
      <c r="JGZ638" s="155"/>
      <c r="JHA638" s="155"/>
      <c r="JHB638" s="155"/>
      <c r="JHC638" s="155"/>
      <c r="JHD638" s="155"/>
      <c r="JHE638" s="155"/>
      <c r="JHF638" s="155"/>
      <c r="JHG638" s="155"/>
      <c r="JHH638" s="155"/>
      <c r="JHI638" s="155"/>
      <c r="JHJ638" s="155"/>
      <c r="JHK638" s="155"/>
      <c r="JHL638" s="155"/>
      <c r="JHM638" s="155"/>
      <c r="JHN638" s="155"/>
      <c r="JHO638" s="155"/>
      <c r="JHP638" s="155"/>
      <c r="JHQ638" s="155"/>
      <c r="JHR638" s="155"/>
      <c r="JHS638" s="155"/>
      <c r="JHT638" s="155"/>
      <c r="JHU638" s="155"/>
      <c r="JHV638" s="155"/>
      <c r="JHW638" s="155"/>
      <c r="JHX638" s="155"/>
      <c r="JHY638" s="155"/>
      <c r="JHZ638" s="155"/>
      <c r="JIA638" s="155"/>
      <c r="JIB638" s="155"/>
      <c r="JIC638" s="155"/>
      <c r="JID638" s="155"/>
      <c r="JIE638" s="155"/>
      <c r="JIF638" s="155"/>
      <c r="JIG638" s="155"/>
      <c r="JIH638" s="155"/>
      <c r="JII638" s="155"/>
      <c r="JIJ638" s="155"/>
      <c r="JIK638" s="155"/>
      <c r="JIL638" s="155"/>
      <c r="JIM638" s="155"/>
      <c r="JIN638" s="155"/>
      <c r="JIO638" s="155"/>
      <c r="JIP638" s="155"/>
      <c r="JIQ638" s="155"/>
      <c r="JIR638" s="155"/>
      <c r="JIS638" s="155"/>
      <c r="JIT638" s="155"/>
      <c r="JIU638" s="155"/>
      <c r="JIV638" s="155"/>
      <c r="JIW638" s="155"/>
      <c r="JIX638" s="155"/>
      <c r="JIY638" s="155"/>
      <c r="JIZ638" s="155"/>
      <c r="JJA638" s="155"/>
      <c r="JJB638" s="155"/>
      <c r="JJC638" s="155"/>
      <c r="JJD638" s="155"/>
      <c r="JJE638" s="155"/>
      <c r="JJF638" s="155"/>
      <c r="JJG638" s="155"/>
      <c r="JJH638" s="155"/>
      <c r="JJI638" s="155"/>
      <c r="JJJ638" s="155"/>
      <c r="JJK638" s="155"/>
      <c r="JJL638" s="155"/>
      <c r="JJM638" s="155"/>
      <c r="JJN638" s="155"/>
      <c r="JJO638" s="155"/>
      <c r="JJP638" s="155"/>
      <c r="JJQ638" s="155"/>
      <c r="JJR638" s="155"/>
      <c r="JJS638" s="155"/>
      <c r="JJT638" s="155"/>
      <c r="JJU638" s="155"/>
      <c r="JJV638" s="155"/>
      <c r="JJW638" s="155"/>
      <c r="JJX638" s="155"/>
      <c r="JJY638" s="155"/>
      <c r="JJZ638" s="155"/>
      <c r="JKA638" s="155"/>
      <c r="JKB638" s="155"/>
      <c r="JKC638" s="155"/>
      <c r="JKD638" s="155"/>
      <c r="JKE638" s="155"/>
      <c r="JKF638" s="155"/>
      <c r="JKG638" s="155"/>
      <c r="JKH638" s="155"/>
      <c r="JKI638" s="155"/>
      <c r="JKJ638" s="155"/>
      <c r="JKK638" s="155"/>
      <c r="JKL638" s="155"/>
      <c r="JKM638" s="155"/>
      <c r="JKN638" s="155"/>
      <c r="JKO638" s="155"/>
      <c r="JKP638" s="155"/>
      <c r="JKQ638" s="155"/>
      <c r="JKR638" s="155"/>
      <c r="JKS638" s="155"/>
      <c r="JKT638" s="155"/>
      <c r="JKU638" s="155"/>
      <c r="JKV638" s="155"/>
      <c r="JKW638" s="155"/>
      <c r="JKX638" s="155"/>
      <c r="JKY638" s="155"/>
      <c r="JKZ638" s="155"/>
      <c r="JLA638" s="155"/>
      <c r="JLB638" s="155"/>
      <c r="JLC638" s="155"/>
      <c r="JLD638" s="155"/>
      <c r="JLE638" s="155"/>
      <c r="JLF638" s="155"/>
      <c r="JLG638" s="155"/>
      <c r="JLH638" s="155"/>
      <c r="JLI638" s="155"/>
      <c r="JLJ638" s="155"/>
      <c r="JLK638" s="155"/>
      <c r="JLL638" s="155"/>
      <c r="JLM638" s="155"/>
      <c r="JLN638" s="155"/>
      <c r="JLO638" s="155"/>
      <c r="JLP638" s="155"/>
      <c r="JLQ638" s="155"/>
      <c r="JLR638" s="155"/>
      <c r="JLS638" s="155"/>
      <c r="JLT638" s="155"/>
      <c r="JLU638" s="155"/>
      <c r="JLV638" s="155"/>
      <c r="JLW638" s="155"/>
      <c r="JLX638" s="155"/>
      <c r="JLY638" s="155"/>
      <c r="JLZ638" s="155"/>
      <c r="JMA638" s="155"/>
      <c r="JMB638" s="155"/>
      <c r="JMC638" s="155"/>
      <c r="JMD638" s="155"/>
      <c r="JME638" s="155"/>
      <c r="JMF638" s="155"/>
      <c r="JMG638" s="155"/>
      <c r="JMH638" s="155"/>
      <c r="JMI638" s="155"/>
      <c r="JMJ638" s="155"/>
      <c r="JMK638" s="155"/>
      <c r="JML638" s="155"/>
      <c r="JMM638" s="155"/>
      <c r="JMN638" s="155"/>
      <c r="JMO638" s="155"/>
      <c r="JMP638" s="155"/>
      <c r="JMQ638" s="155"/>
      <c r="JMR638" s="155"/>
      <c r="JMS638" s="155"/>
      <c r="JMT638" s="155"/>
      <c r="JMU638" s="155"/>
      <c r="JMV638" s="155"/>
      <c r="JMW638" s="155"/>
      <c r="JMX638" s="155"/>
      <c r="JMY638" s="155"/>
      <c r="JMZ638" s="155"/>
      <c r="JNA638" s="155"/>
      <c r="JNB638" s="155"/>
      <c r="JNC638" s="155"/>
      <c r="JND638" s="155"/>
      <c r="JNE638" s="155"/>
      <c r="JNF638" s="155"/>
      <c r="JNG638" s="155"/>
      <c r="JNH638" s="155"/>
      <c r="JNI638" s="155"/>
      <c r="JNJ638" s="155"/>
      <c r="JNK638" s="155"/>
      <c r="JNL638" s="155"/>
      <c r="JNM638" s="155"/>
      <c r="JNN638" s="155"/>
      <c r="JNO638" s="155"/>
      <c r="JNP638" s="155"/>
      <c r="JNQ638" s="155"/>
      <c r="JNR638" s="155"/>
      <c r="JNS638" s="155"/>
      <c r="JNT638" s="155"/>
      <c r="JNU638" s="155"/>
      <c r="JNV638" s="155"/>
      <c r="JNW638" s="155"/>
      <c r="JNX638" s="155"/>
      <c r="JNY638" s="155"/>
      <c r="JNZ638" s="155"/>
      <c r="JOA638" s="155"/>
      <c r="JOB638" s="155"/>
      <c r="JOC638" s="155"/>
      <c r="JOD638" s="155"/>
      <c r="JOE638" s="155"/>
      <c r="JOF638" s="155"/>
      <c r="JOG638" s="155"/>
      <c r="JOH638" s="155"/>
      <c r="JOI638" s="155"/>
      <c r="JOJ638" s="155"/>
      <c r="JOK638" s="155"/>
      <c r="JOL638" s="155"/>
      <c r="JOM638" s="155"/>
      <c r="JON638" s="155"/>
      <c r="JOO638" s="155"/>
      <c r="JOP638" s="155"/>
      <c r="JOQ638" s="155"/>
      <c r="JOR638" s="155"/>
      <c r="JOS638" s="155"/>
      <c r="JOT638" s="155"/>
      <c r="JOU638" s="155"/>
      <c r="JOV638" s="155"/>
      <c r="JOW638" s="155"/>
      <c r="JOX638" s="155"/>
      <c r="JOY638" s="155"/>
      <c r="JOZ638" s="155"/>
      <c r="JPA638" s="155"/>
      <c r="JPB638" s="155"/>
      <c r="JPC638" s="155"/>
      <c r="JPD638" s="155"/>
      <c r="JPE638" s="155"/>
      <c r="JPF638" s="155"/>
      <c r="JPG638" s="155"/>
      <c r="JPH638" s="155"/>
      <c r="JPI638" s="155"/>
      <c r="JPJ638" s="155"/>
      <c r="JPK638" s="155"/>
      <c r="JPL638" s="155"/>
      <c r="JPM638" s="155"/>
      <c r="JPN638" s="155"/>
      <c r="JPO638" s="155"/>
      <c r="JPP638" s="155"/>
      <c r="JPQ638" s="155"/>
      <c r="JPR638" s="155"/>
      <c r="JPS638" s="155"/>
      <c r="JPT638" s="155"/>
      <c r="JPU638" s="155"/>
      <c r="JPV638" s="155"/>
      <c r="JPW638" s="155"/>
      <c r="JPX638" s="155"/>
      <c r="JPY638" s="155"/>
      <c r="JPZ638" s="155"/>
      <c r="JQA638" s="155"/>
      <c r="JQB638" s="155"/>
      <c r="JQC638" s="155"/>
      <c r="JQD638" s="155"/>
      <c r="JQE638" s="155"/>
      <c r="JQF638" s="155"/>
      <c r="JQG638" s="155"/>
      <c r="JQH638" s="155"/>
      <c r="JQI638" s="155"/>
      <c r="JQJ638" s="155"/>
      <c r="JQK638" s="155"/>
      <c r="JQL638" s="155"/>
      <c r="JQM638" s="155"/>
      <c r="JQN638" s="155"/>
      <c r="JQO638" s="155"/>
      <c r="JQP638" s="155"/>
      <c r="JQQ638" s="155"/>
      <c r="JQR638" s="155"/>
      <c r="JQS638" s="155"/>
      <c r="JQT638" s="155"/>
      <c r="JQU638" s="155"/>
      <c r="JQV638" s="155"/>
      <c r="JQW638" s="155"/>
      <c r="JQX638" s="155"/>
      <c r="JQY638" s="155"/>
      <c r="JQZ638" s="155"/>
      <c r="JRA638" s="155"/>
      <c r="JRB638" s="155"/>
      <c r="JRC638" s="155"/>
      <c r="JRD638" s="155"/>
      <c r="JRE638" s="155"/>
      <c r="JRF638" s="155"/>
      <c r="JRG638" s="155"/>
      <c r="JRH638" s="155"/>
      <c r="JRI638" s="155"/>
      <c r="JRJ638" s="155"/>
      <c r="JRK638" s="155"/>
      <c r="JRL638" s="155"/>
      <c r="JRM638" s="155"/>
      <c r="JRN638" s="155"/>
      <c r="JRO638" s="155"/>
      <c r="JRP638" s="155"/>
      <c r="JRQ638" s="155"/>
      <c r="JRR638" s="155"/>
      <c r="JRS638" s="155"/>
      <c r="JRT638" s="155"/>
      <c r="JRU638" s="155"/>
      <c r="JRV638" s="155"/>
      <c r="JRW638" s="155"/>
      <c r="JRX638" s="155"/>
      <c r="JRY638" s="155"/>
      <c r="JRZ638" s="155"/>
      <c r="JSA638" s="155"/>
      <c r="JSB638" s="155"/>
      <c r="JSC638" s="155"/>
      <c r="JSD638" s="155"/>
      <c r="JSE638" s="155"/>
      <c r="JSF638" s="155"/>
      <c r="JSG638" s="155"/>
      <c r="JSH638" s="155"/>
      <c r="JSI638" s="155"/>
      <c r="JSJ638" s="155"/>
      <c r="JSK638" s="155"/>
      <c r="JSL638" s="155"/>
      <c r="JSM638" s="155"/>
      <c r="JSN638" s="155"/>
      <c r="JSO638" s="155"/>
      <c r="JSP638" s="155"/>
      <c r="JSQ638" s="155"/>
      <c r="JSR638" s="155"/>
      <c r="JSS638" s="155"/>
      <c r="JST638" s="155"/>
      <c r="JSU638" s="155"/>
      <c r="JSV638" s="155"/>
      <c r="JSW638" s="155"/>
      <c r="JSX638" s="155"/>
      <c r="JSY638" s="155"/>
      <c r="JSZ638" s="155"/>
      <c r="JTA638" s="155"/>
      <c r="JTB638" s="155"/>
      <c r="JTC638" s="155"/>
      <c r="JTD638" s="155"/>
      <c r="JTE638" s="155"/>
      <c r="JTF638" s="155"/>
      <c r="JTG638" s="155"/>
      <c r="JTH638" s="155"/>
      <c r="JTI638" s="155"/>
      <c r="JTJ638" s="155"/>
      <c r="JTK638" s="155"/>
      <c r="JTL638" s="155"/>
      <c r="JTM638" s="155"/>
      <c r="JTN638" s="155"/>
      <c r="JTO638" s="155"/>
      <c r="JTP638" s="155"/>
      <c r="JTQ638" s="155"/>
      <c r="JTR638" s="155"/>
      <c r="JTS638" s="155"/>
      <c r="JTT638" s="155"/>
      <c r="JTU638" s="155"/>
      <c r="JTV638" s="155"/>
      <c r="JTW638" s="155"/>
      <c r="JTX638" s="155"/>
      <c r="JTY638" s="155"/>
      <c r="JTZ638" s="155"/>
      <c r="JUA638" s="155"/>
      <c r="JUB638" s="155"/>
      <c r="JUC638" s="155"/>
      <c r="JUD638" s="155"/>
      <c r="JUE638" s="155"/>
      <c r="JUF638" s="155"/>
      <c r="JUG638" s="155"/>
      <c r="JUH638" s="155"/>
      <c r="JUI638" s="155"/>
      <c r="JUJ638" s="155"/>
      <c r="JUK638" s="155"/>
      <c r="JUL638" s="155"/>
      <c r="JUM638" s="155"/>
      <c r="JUN638" s="155"/>
      <c r="JUO638" s="155"/>
      <c r="JUP638" s="155"/>
      <c r="JUQ638" s="155"/>
      <c r="JUR638" s="155"/>
      <c r="JUS638" s="155"/>
      <c r="JUT638" s="155"/>
      <c r="JUU638" s="155"/>
      <c r="JUV638" s="155"/>
      <c r="JUW638" s="155"/>
      <c r="JUX638" s="155"/>
      <c r="JUY638" s="155"/>
      <c r="JUZ638" s="155"/>
      <c r="JVA638" s="155"/>
      <c r="JVB638" s="155"/>
      <c r="JVC638" s="155"/>
      <c r="JVD638" s="155"/>
      <c r="JVE638" s="155"/>
      <c r="JVF638" s="155"/>
      <c r="JVG638" s="155"/>
      <c r="JVH638" s="155"/>
      <c r="JVI638" s="155"/>
      <c r="JVJ638" s="155"/>
      <c r="JVK638" s="155"/>
      <c r="JVL638" s="155"/>
      <c r="JVM638" s="155"/>
      <c r="JVN638" s="155"/>
      <c r="JVO638" s="155"/>
      <c r="JVP638" s="155"/>
      <c r="JVQ638" s="155"/>
      <c r="JVR638" s="155"/>
      <c r="JVS638" s="155"/>
      <c r="JVT638" s="155"/>
      <c r="JVU638" s="155"/>
      <c r="JVV638" s="155"/>
      <c r="JVW638" s="155"/>
      <c r="JVX638" s="155"/>
      <c r="JVY638" s="155"/>
      <c r="JVZ638" s="155"/>
      <c r="JWA638" s="155"/>
      <c r="JWB638" s="155"/>
      <c r="JWC638" s="155"/>
      <c r="JWD638" s="155"/>
      <c r="JWE638" s="155"/>
      <c r="JWF638" s="155"/>
      <c r="JWG638" s="155"/>
      <c r="JWH638" s="155"/>
      <c r="JWI638" s="155"/>
      <c r="JWJ638" s="155"/>
      <c r="JWK638" s="155"/>
      <c r="JWL638" s="155"/>
      <c r="JWM638" s="155"/>
      <c r="JWN638" s="155"/>
      <c r="JWO638" s="155"/>
      <c r="JWP638" s="155"/>
      <c r="JWQ638" s="155"/>
      <c r="JWR638" s="155"/>
      <c r="JWS638" s="155"/>
      <c r="JWT638" s="155"/>
      <c r="JWU638" s="155"/>
      <c r="JWV638" s="155"/>
      <c r="JWW638" s="155"/>
      <c r="JWX638" s="155"/>
      <c r="JWY638" s="155"/>
      <c r="JWZ638" s="155"/>
      <c r="JXA638" s="155"/>
      <c r="JXB638" s="155"/>
      <c r="JXC638" s="155"/>
      <c r="JXD638" s="155"/>
      <c r="JXE638" s="155"/>
      <c r="JXF638" s="155"/>
      <c r="JXG638" s="155"/>
      <c r="JXH638" s="155"/>
      <c r="JXI638" s="155"/>
      <c r="JXJ638" s="155"/>
      <c r="JXK638" s="155"/>
      <c r="JXL638" s="155"/>
      <c r="JXM638" s="155"/>
      <c r="JXN638" s="155"/>
      <c r="JXO638" s="155"/>
      <c r="JXP638" s="155"/>
      <c r="JXQ638" s="155"/>
      <c r="JXR638" s="155"/>
      <c r="JXS638" s="155"/>
      <c r="JXT638" s="155"/>
      <c r="JXU638" s="155"/>
      <c r="JXV638" s="155"/>
      <c r="JXW638" s="155"/>
      <c r="JXX638" s="155"/>
      <c r="JXY638" s="155"/>
      <c r="JXZ638" s="155"/>
      <c r="JYA638" s="155"/>
      <c r="JYB638" s="155"/>
      <c r="JYC638" s="155"/>
      <c r="JYD638" s="155"/>
      <c r="JYE638" s="155"/>
      <c r="JYF638" s="155"/>
      <c r="JYG638" s="155"/>
      <c r="JYH638" s="155"/>
      <c r="JYI638" s="155"/>
      <c r="JYJ638" s="155"/>
      <c r="JYK638" s="155"/>
      <c r="JYL638" s="155"/>
      <c r="JYM638" s="155"/>
      <c r="JYN638" s="155"/>
      <c r="JYO638" s="155"/>
      <c r="JYP638" s="155"/>
      <c r="JYQ638" s="155"/>
      <c r="JYR638" s="155"/>
      <c r="JYS638" s="155"/>
      <c r="JYT638" s="155"/>
      <c r="JYU638" s="155"/>
      <c r="JYV638" s="155"/>
      <c r="JYW638" s="155"/>
      <c r="JYX638" s="155"/>
      <c r="JYY638" s="155"/>
      <c r="JYZ638" s="155"/>
      <c r="JZA638" s="155"/>
      <c r="JZB638" s="155"/>
      <c r="JZC638" s="155"/>
      <c r="JZD638" s="155"/>
      <c r="JZE638" s="155"/>
      <c r="JZF638" s="155"/>
      <c r="JZG638" s="155"/>
      <c r="JZH638" s="155"/>
      <c r="JZI638" s="155"/>
      <c r="JZJ638" s="155"/>
      <c r="JZK638" s="155"/>
      <c r="JZL638" s="155"/>
      <c r="JZM638" s="155"/>
      <c r="JZN638" s="155"/>
      <c r="JZO638" s="155"/>
      <c r="JZP638" s="155"/>
      <c r="JZQ638" s="155"/>
      <c r="JZR638" s="155"/>
      <c r="JZS638" s="155"/>
      <c r="JZT638" s="155"/>
      <c r="JZU638" s="155"/>
      <c r="JZV638" s="155"/>
      <c r="JZW638" s="155"/>
      <c r="JZX638" s="155"/>
      <c r="JZY638" s="155"/>
      <c r="JZZ638" s="155"/>
      <c r="KAA638" s="155"/>
      <c r="KAB638" s="155"/>
      <c r="KAC638" s="155"/>
      <c r="KAD638" s="155"/>
      <c r="KAE638" s="155"/>
      <c r="KAF638" s="155"/>
      <c r="KAG638" s="155"/>
      <c r="KAH638" s="155"/>
      <c r="KAI638" s="155"/>
      <c r="KAJ638" s="155"/>
      <c r="KAK638" s="155"/>
      <c r="KAL638" s="155"/>
      <c r="KAM638" s="155"/>
      <c r="KAN638" s="155"/>
      <c r="KAO638" s="155"/>
      <c r="KAP638" s="155"/>
      <c r="KAQ638" s="155"/>
      <c r="KAR638" s="155"/>
      <c r="KAS638" s="155"/>
      <c r="KAT638" s="155"/>
      <c r="KAU638" s="155"/>
      <c r="KAV638" s="155"/>
      <c r="KAW638" s="155"/>
      <c r="KAX638" s="155"/>
      <c r="KAY638" s="155"/>
      <c r="KAZ638" s="155"/>
      <c r="KBA638" s="155"/>
      <c r="KBB638" s="155"/>
      <c r="KBC638" s="155"/>
      <c r="KBD638" s="155"/>
      <c r="KBE638" s="155"/>
      <c r="KBF638" s="155"/>
      <c r="KBG638" s="155"/>
      <c r="KBH638" s="155"/>
      <c r="KBI638" s="155"/>
      <c r="KBJ638" s="155"/>
      <c r="KBK638" s="155"/>
      <c r="KBL638" s="155"/>
      <c r="KBM638" s="155"/>
      <c r="KBN638" s="155"/>
      <c r="KBO638" s="155"/>
      <c r="KBP638" s="155"/>
      <c r="KBQ638" s="155"/>
      <c r="KBR638" s="155"/>
      <c r="KBS638" s="155"/>
      <c r="KBT638" s="155"/>
      <c r="KBU638" s="155"/>
      <c r="KBV638" s="155"/>
      <c r="KBW638" s="155"/>
      <c r="KBX638" s="155"/>
      <c r="KBY638" s="155"/>
      <c r="KBZ638" s="155"/>
      <c r="KCA638" s="155"/>
      <c r="KCB638" s="155"/>
      <c r="KCC638" s="155"/>
      <c r="KCD638" s="155"/>
      <c r="KCE638" s="155"/>
      <c r="KCF638" s="155"/>
      <c r="KCG638" s="155"/>
      <c r="KCH638" s="155"/>
      <c r="KCI638" s="155"/>
      <c r="KCJ638" s="155"/>
      <c r="KCK638" s="155"/>
      <c r="KCL638" s="155"/>
      <c r="KCM638" s="155"/>
      <c r="KCN638" s="155"/>
      <c r="KCO638" s="155"/>
      <c r="KCP638" s="155"/>
      <c r="KCQ638" s="155"/>
      <c r="KCR638" s="155"/>
      <c r="KCS638" s="155"/>
      <c r="KCT638" s="155"/>
      <c r="KCU638" s="155"/>
      <c r="KCV638" s="155"/>
      <c r="KCW638" s="155"/>
      <c r="KCX638" s="155"/>
      <c r="KCY638" s="155"/>
      <c r="KCZ638" s="155"/>
      <c r="KDA638" s="155"/>
      <c r="KDB638" s="155"/>
      <c r="KDC638" s="155"/>
      <c r="KDD638" s="155"/>
      <c r="KDE638" s="155"/>
      <c r="KDF638" s="155"/>
      <c r="KDG638" s="155"/>
      <c r="KDH638" s="155"/>
      <c r="KDI638" s="155"/>
      <c r="KDJ638" s="155"/>
      <c r="KDK638" s="155"/>
      <c r="KDL638" s="155"/>
      <c r="KDM638" s="155"/>
      <c r="KDN638" s="155"/>
      <c r="KDO638" s="155"/>
      <c r="KDP638" s="155"/>
      <c r="KDQ638" s="155"/>
      <c r="KDR638" s="155"/>
      <c r="KDS638" s="155"/>
      <c r="KDT638" s="155"/>
      <c r="KDU638" s="155"/>
      <c r="KDV638" s="155"/>
      <c r="KDW638" s="155"/>
      <c r="KDX638" s="155"/>
      <c r="KDY638" s="155"/>
      <c r="KDZ638" s="155"/>
      <c r="KEA638" s="155"/>
      <c r="KEB638" s="155"/>
      <c r="KEC638" s="155"/>
      <c r="KED638" s="155"/>
      <c r="KEE638" s="155"/>
      <c r="KEF638" s="155"/>
      <c r="KEG638" s="155"/>
      <c r="KEH638" s="155"/>
      <c r="KEI638" s="155"/>
      <c r="KEJ638" s="155"/>
      <c r="KEK638" s="155"/>
      <c r="KEL638" s="155"/>
      <c r="KEM638" s="155"/>
      <c r="KEN638" s="155"/>
      <c r="KEO638" s="155"/>
      <c r="KEP638" s="155"/>
      <c r="KEQ638" s="155"/>
      <c r="KER638" s="155"/>
      <c r="KES638" s="155"/>
      <c r="KET638" s="155"/>
      <c r="KEU638" s="155"/>
      <c r="KEV638" s="155"/>
      <c r="KEW638" s="155"/>
      <c r="KEX638" s="155"/>
      <c r="KEY638" s="155"/>
      <c r="KEZ638" s="155"/>
      <c r="KFA638" s="155"/>
      <c r="KFB638" s="155"/>
      <c r="KFC638" s="155"/>
      <c r="KFD638" s="155"/>
      <c r="KFE638" s="155"/>
      <c r="KFF638" s="155"/>
      <c r="KFG638" s="155"/>
      <c r="KFH638" s="155"/>
      <c r="KFI638" s="155"/>
      <c r="KFJ638" s="155"/>
      <c r="KFK638" s="155"/>
      <c r="KFL638" s="155"/>
      <c r="KFM638" s="155"/>
      <c r="KFN638" s="155"/>
      <c r="KFO638" s="155"/>
      <c r="KFP638" s="155"/>
      <c r="KFQ638" s="155"/>
      <c r="KFR638" s="155"/>
      <c r="KFS638" s="155"/>
      <c r="KFT638" s="155"/>
      <c r="KFU638" s="155"/>
      <c r="KFV638" s="155"/>
      <c r="KFW638" s="155"/>
      <c r="KFX638" s="155"/>
      <c r="KFY638" s="155"/>
      <c r="KFZ638" s="155"/>
      <c r="KGA638" s="155"/>
      <c r="KGB638" s="155"/>
      <c r="KGC638" s="155"/>
      <c r="KGD638" s="155"/>
      <c r="KGE638" s="155"/>
      <c r="KGF638" s="155"/>
      <c r="KGG638" s="155"/>
      <c r="KGH638" s="155"/>
      <c r="KGI638" s="155"/>
      <c r="KGJ638" s="155"/>
      <c r="KGK638" s="155"/>
      <c r="KGL638" s="155"/>
      <c r="KGM638" s="155"/>
      <c r="KGN638" s="155"/>
      <c r="KGO638" s="155"/>
      <c r="KGP638" s="155"/>
      <c r="KGQ638" s="155"/>
      <c r="KGR638" s="155"/>
      <c r="KGS638" s="155"/>
      <c r="KGT638" s="155"/>
      <c r="KGU638" s="155"/>
      <c r="KGV638" s="155"/>
      <c r="KGW638" s="155"/>
      <c r="KGX638" s="155"/>
      <c r="KGY638" s="155"/>
      <c r="KGZ638" s="155"/>
      <c r="KHA638" s="155"/>
      <c r="KHB638" s="155"/>
      <c r="KHC638" s="155"/>
      <c r="KHD638" s="155"/>
      <c r="KHE638" s="155"/>
      <c r="KHF638" s="155"/>
      <c r="KHG638" s="155"/>
      <c r="KHH638" s="155"/>
      <c r="KHI638" s="155"/>
      <c r="KHJ638" s="155"/>
      <c r="KHK638" s="155"/>
      <c r="KHL638" s="155"/>
      <c r="KHM638" s="155"/>
      <c r="KHN638" s="155"/>
      <c r="KHO638" s="155"/>
      <c r="KHP638" s="155"/>
      <c r="KHQ638" s="155"/>
      <c r="KHR638" s="155"/>
      <c r="KHS638" s="155"/>
      <c r="KHT638" s="155"/>
      <c r="KHU638" s="155"/>
      <c r="KHV638" s="155"/>
      <c r="KHW638" s="155"/>
      <c r="KHX638" s="155"/>
      <c r="KHY638" s="155"/>
      <c r="KHZ638" s="155"/>
      <c r="KIA638" s="155"/>
      <c r="KIB638" s="155"/>
      <c r="KIC638" s="155"/>
      <c r="KID638" s="155"/>
      <c r="KIE638" s="155"/>
      <c r="KIF638" s="155"/>
      <c r="KIG638" s="155"/>
      <c r="KIH638" s="155"/>
      <c r="KII638" s="155"/>
      <c r="KIJ638" s="155"/>
      <c r="KIK638" s="155"/>
      <c r="KIL638" s="155"/>
      <c r="KIM638" s="155"/>
      <c r="KIN638" s="155"/>
      <c r="KIO638" s="155"/>
      <c r="KIP638" s="155"/>
      <c r="KIQ638" s="155"/>
      <c r="KIR638" s="155"/>
      <c r="KIS638" s="155"/>
      <c r="KIT638" s="155"/>
      <c r="KIU638" s="155"/>
      <c r="KIV638" s="155"/>
      <c r="KIW638" s="155"/>
      <c r="KIX638" s="155"/>
      <c r="KIY638" s="155"/>
      <c r="KIZ638" s="155"/>
      <c r="KJA638" s="155"/>
      <c r="KJB638" s="155"/>
      <c r="KJC638" s="155"/>
      <c r="KJD638" s="155"/>
      <c r="KJE638" s="155"/>
      <c r="KJF638" s="155"/>
      <c r="KJG638" s="155"/>
      <c r="KJH638" s="155"/>
      <c r="KJI638" s="155"/>
      <c r="KJJ638" s="155"/>
      <c r="KJK638" s="155"/>
      <c r="KJL638" s="155"/>
      <c r="KJM638" s="155"/>
      <c r="KJN638" s="155"/>
      <c r="KJO638" s="155"/>
      <c r="KJP638" s="155"/>
      <c r="KJQ638" s="155"/>
      <c r="KJR638" s="155"/>
      <c r="KJS638" s="155"/>
      <c r="KJT638" s="155"/>
      <c r="KJU638" s="155"/>
      <c r="KJV638" s="155"/>
      <c r="KJW638" s="155"/>
      <c r="KJX638" s="155"/>
      <c r="KJY638" s="155"/>
      <c r="KJZ638" s="155"/>
      <c r="KKA638" s="155"/>
      <c r="KKB638" s="155"/>
      <c r="KKC638" s="155"/>
      <c r="KKD638" s="155"/>
      <c r="KKE638" s="155"/>
      <c r="KKF638" s="155"/>
      <c r="KKG638" s="155"/>
      <c r="KKH638" s="155"/>
      <c r="KKI638" s="155"/>
      <c r="KKJ638" s="155"/>
      <c r="KKK638" s="155"/>
      <c r="KKL638" s="155"/>
      <c r="KKM638" s="155"/>
      <c r="KKN638" s="155"/>
      <c r="KKO638" s="155"/>
      <c r="KKP638" s="155"/>
      <c r="KKQ638" s="155"/>
      <c r="KKR638" s="155"/>
      <c r="KKS638" s="155"/>
      <c r="KKT638" s="155"/>
      <c r="KKU638" s="155"/>
      <c r="KKV638" s="155"/>
      <c r="KKW638" s="155"/>
      <c r="KKX638" s="155"/>
      <c r="KKY638" s="155"/>
      <c r="KKZ638" s="155"/>
      <c r="KLA638" s="155"/>
      <c r="KLB638" s="155"/>
      <c r="KLC638" s="155"/>
      <c r="KLD638" s="155"/>
      <c r="KLE638" s="155"/>
      <c r="KLF638" s="155"/>
      <c r="KLG638" s="155"/>
      <c r="KLH638" s="155"/>
      <c r="KLI638" s="155"/>
      <c r="KLJ638" s="155"/>
      <c r="KLK638" s="155"/>
      <c r="KLL638" s="155"/>
      <c r="KLM638" s="155"/>
      <c r="KLN638" s="155"/>
      <c r="KLO638" s="155"/>
      <c r="KLP638" s="155"/>
      <c r="KLQ638" s="155"/>
      <c r="KLR638" s="155"/>
      <c r="KLS638" s="155"/>
      <c r="KLT638" s="155"/>
      <c r="KLU638" s="155"/>
      <c r="KLV638" s="155"/>
      <c r="KLW638" s="155"/>
      <c r="KLX638" s="155"/>
      <c r="KLY638" s="155"/>
      <c r="KLZ638" s="155"/>
      <c r="KMA638" s="155"/>
      <c r="KMB638" s="155"/>
      <c r="KMC638" s="155"/>
      <c r="KMD638" s="155"/>
      <c r="KME638" s="155"/>
      <c r="KMF638" s="155"/>
      <c r="KMG638" s="155"/>
      <c r="KMH638" s="155"/>
      <c r="KMI638" s="155"/>
      <c r="KMJ638" s="155"/>
      <c r="KMK638" s="155"/>
      <c r="KML638" s="155"/>
      <c r="KMM638" s="155"/>
      <c r="KMN638" s="155"/>
      <c r="KMO638" s="155"/>
      <c r="KMP638" s="155"/>
      <c r="KMQ638" s="155"/>
      <c r="KMR638" s="155"/>
      <c r="KMS638" s="155"/>
      <c r="KMT638" s="155"/>
      <c r="KMU638" s="155"/>
      <c r="KMV638" s="155"/>
      <c r="KMW638" s="155"/>
      <c r="KMX638" s="155"/>
      <c r="KMY638" s="155"/>
      <c r="KMZ638" s="155"/>
      <c r="KNA638" s="155"/>
      <c r="KNB638" s="155"/>
      <c r="KNC638" s="155"/>
      <c r="KND638" s="155"/>
      <c r="KNE638" s="155"/>
      <c r="KNF638" s="155"/>
      <c r="KNG638" s="155"/>
      <c r="KNH638" s="155"/>
      <c r="KNI638" s="155"/>
      <c r="KNJ638" s="155"/>
      <c r="KNK638" s="155"/>
      <c r="KNL638" s="155"/>
      <c r="KNM638" s="155"/>
      <c r="KNN638" s="155"/>
      <c r="KNO638" s="155"/>
      <c r="KNP638" s="155"/>
      <c r="KNQ638" s="155"/>
      <c r="KNR638" s="155"/>
      <c r="KNS638" s="155"/>
      <c r="KNT638" s="155"/>
      <c r="KNU638" s="155"/>
      <c r="KNV638" s="155"/>
      <c r="KNW638" s="155"/>
      <c r="KNX638" s="155"/>
      <c r="KNY638" s="155"/>
      <c r="KNZ638" s="155"/>
      <c r="KOA638" s="155"/>
      <c r="KOB638" s="155"/>
      <c r="KOC638" s="155"/>
      <c r="KOD638" s="155"/>
      <c r="KOE638" s="155"/>
      <c r="KOF638" s="155"/>
      <c r="KOG638" s="155"/>
      <c r="KOH638" s="155"/>
      <c r="KOI638" s="155"/>
      <c r="KOJ638" s="155"/>
      <c r="KOK638" s="155"/>
      <c r="KOL638" s="155"/>
      <c r="KOM638" s="155"/>
      <c r="KON638" s="155"/>
      <c r="KOO638" s="155"/>
      <c r="KOP638" s="155"/>
      <c r="KOQ638" s="155"/>
      <c r="KOR638" s="155"/>
      <c r="KOS638" s="155"/>
      <c r="KOT638" s="155"/>
      <c r="KOU638" s="155"/>
      <c r="KOV638" s="155"/>
      <c r="KOW638" s="155"/>
      <c r="KOX638" s="155"/>
      <c r="KOY638" s="155"/>
      <c r="KOZ638" s="155"/>
      <c r="KPA638" s="155"/>
      <c r="KPB638" s="155"/>
      <c r="KPC638" s="155"/>
      <c r="KPD638" s="155"/>
      <c r="KPE638" s="155"/>
      <c r="KPF638" s="155"/>
      <c r="KPG638" s="155"/>
      <c r="KPH638" s="155"/>
      <c r="KPI638" s="155"/>
      <c r="KPJ638" s="155"/>
      <c r="KPK638" s="155"/>
      <c r="KPL638" s="155"/>
      <c r="KPM638" s="155"/>
      <c r="KPN638" s="155"/>
      <c r="KPO638" s="155"/>
      <c r="KPP638" s="155"/>
      <c r="KPQ638" s="155"/>
      <c r="KPR638" s="155"/>
      <c r="KPS638" s="155"/>
      <c r="KPT638" s="155"/>
      <c r="KPU638" s="155"/>
      <c r="KPV638" s="155"/>
      <c r="KPW638" s="155"/>
      <c r="KPX638" s="155"/>
      <c r="KPY638" s="155"/>
      <c r="KPZ638" s="155"/>
      <c r="KQA638" s="155"/>
      <c r="KQB638" s="155"/>
      <c r="KQC638" s="155"/>
      <c r="KQD638" s="155"/>
      <c r="KQE638" s="155"/>
      <c r="KQF638" s="155"/>
      <c r="KQG638" s="155"/>
      <c r="KQH638" s="155"/>
      <c r="KQI638" s="155"/>
      <c r="KQJ638" s="155"/>
      <c r="KQK638" s="155"/>
      <c r="KQL638" s="155"/>
      <c r="KQM638" s="155"/>
      <c r="KQN638" s="155"/>
      <c r="KQO638" s="155"/>
      <c r="KQP638" s="155"/>
      <c r="KQQ638" s="155"/>
      <c r="KQR638" s="155"/>
      <c r="KQS638" s="155"/>
      <c r="KQT638" s="155"/>
      <c r="KQU638" s="155"/>
      <c r="KQV638" s="155"/>
      <c r="KQW638" s="155"/>
      <c r="KQX638" s="155"/>
      <c r="KQY638" s="155"/>
      <c r="KQZ638" s="155"/>
      <c r="KRA638" s="155"/>
      <c r="KRB638" s="155"/>
      <c r="KRC638" s="155"/>
      <c r="KRD638" s="155"/>
      <c r="KRE638" s="155"/>
      <c r="KRF638" s="155"/>
      <c r="KRG638" s="155"/>
      <c r="KRH638" s="155"/>
      <c r="KRI638" s="155"/>
      <c r="KRJ638" s="155"/>
      <c r="KRK638" s="155"/>
      <c r="KRL638" s="155"/>
      <c r="KRM638" s="155"/>
      <c r="KRN638" s="155"/>
      <c r="KRO638" s="155"/>
      <c r="KRP638" s="155"/>
      <c r="KRQ638" s="155"/>
      <c r="KRR638" s="155"/>
      <c r="KRS638" s="155"/>
      <c r="KRT638" s="155"/>
      <c r="KRU638" s="155"/>
      <c r="KRV638" s="155"/>
      <c r="KRW638" s="155"/>
      <c r="KRX638" s="155"/>
      <c r="KRY638" s="155"/>
      <c r="KRZ638" s="155"/>
      <c r="KSA638" s="155"/>
      <c r="KSB638" s="155"/>
      <c r="KSC638" s="155"/>
      <c r="KSD638" s="155"/>
      <c r="KSE638" s="155"/>
      <c r="KSF638" s="155"/>
      <c r="KSG638" s="155"/>
      <c r="KSH638" s="155"/>
      <c r="KSI638" s="155"/>
      <c r="KSJ638" s="155"/>
      <c r="KSK638" s="155"/>
      <c r="KSL638" s="155"/>
      <c r="KSM638" s="155"/>
      <c r="KSN638" s="155"/>
      <c r="KSO638" s="155"/>
      <c r="KSP638" s="155"/>
      <c r="KSQ638" s="155"/>
      <c r="KSR638" s="155"/>
      <c r="KSS638" s="155"/>
      <c r="KST638" s="155"/>
      <c r="KSU638" s="155"/>
      <c r="KSV638" s="155"/>
      <c r="KSW638" s="155"/>
      <c r="KSX638" s="155"/>
      <c r="KSY638" s="155"/>
      <c r="KSZ638" s="155"/>
      <c r="KTA638" s="155"/>
      <c r="KTB638" s="155"/>
      <c r="KTC638" s="155"/>
      <c r="KTD638" s="155"/>
      <c r="KTE638" s="155"/>
      <c r="KTF638" s="155"/>
      <c r="KTG638" s="155"/>
      <c r="KTH638" s="155"/>
      <c r="KTI638" s="155"/>
      <c r="KTJ638" s="155"/>
      <c r="KTK638" s="155"/>
      <c r="KTL638" s="155"/>
      <c r="KTM638" s="155"/>
      <c r="KTN638" s="155"/>
      <c r="KTO638" s="155"/>
      <c r="KTP638" s="155"/>
      <c r="KTQ638" s="155"/>
      <c r="KTR638" s="155"/>
      <c r="KTS638" s="155"/>
      <c r="KTT638" s="155"/>
      <c r="KTU638" s="155"/>
      <c r="KTV638" s="155"/>
      <c r="KTW638" s="155"/>
      <c r="KTX638" s="155"/>
      <c r="KTY638" s="155"/>
      <c r="KTZ638" s="155"/>
      <c r="KUA638" s="155"/>
      <c r="KUB638" s="155"/>
      <c r="KUC638" s="155"/>
      <c r="KUD638" s="155"/>
      <c r="KUE638" s="155"/>
      <c r="KUF638" s="155"/>
      <c r="KUG638" s="155"/>
      <c r="KUH638" s="155"/>
      <c r="KUI638" s="155"/>
      <c r="KUJ638" s="155"/>
      <c r="KUK638" s="155"/>
      <c r="KUL638" s="155"/>
      <c r="KUM638" s="155"/>
      <c r="KUN638" s="155"/>
      <c r="KUO638" s="155"/>
      <c r="KUP638" s="155"/>
      <c r="KUQ638" s="155"/>
      <c r="KUR638" s="155"/>
      <c r="KUS638" s="155"/>
      <c r="KUT638" s="155"/>
      <c r="KUU638" s="155"/>
      <c r="KUV638" s="155"/>
      <c r="KUW638" s="155"/>
      <c r="KUX638" s="155"/>
      <c r="KUY638" s="155"/>
      <c r="KUZ638" s="155"/>
      <c r="KVA638" s="155"/>
      <c r="KVB638" s="155"/>
      <c r="KVC638" s="155"/>
      <c r="KVD638" s="155"/>
      <c r="KVE638" s="155"/>
      <c r="KVF638" s="155"/>
      <c r="KVG638" s="155"/>
      <c r="KVH638" s="155"/>
      <c r="KVI638" s="155"/>
      <c r="KVJ638" s="155"/>
      <c r="KVK638" s="155"/>
      <c r="KVL638" s="155"/>
      <c r="KVM638" s="155"/>
      <c r="KVN638" s="155"/>
      <c r="KVO638" s="155"/>
      <c r="KVP638" s="155"/>
      <c r="KVQ638" s="155"/>
      <c r="KVR638" s="155"/>
      <c r="KVS638" s="155"/>
      <c r="KVT638" s="155"/>
      <c r="KVU638" s="155"/>
      <c r="KVV638" s="155"/>
      <c r="KVW638" s="155"/>
      <c r="KVX638" s="155"/>
      <c r="KVY638" s="155"/>
      <c r="KVZ638" s="155"/>
      <c r="KWA638" s="155"/>
      <c r="KWB638" s="155"/>
      <c r="KWC638" s="155"/>
      <c r="KWD638" s="155"/>
      <c r="KWE638" s="155"/>
      <c r="KWF638" s="155"/>
      <c r="KWG638" s="155"/>
      <c r="KWH638" s="155"/>
      <c r="KWI638" s="155"/>
      <c r="KWJ638" s="155"/>
      <c r="KWK638" s="155"/>
      <c r="KWL638" s="155"/>
      <c r="KWM638" s="155"/>
      <c r="KWN638" s="155"/>
      <c r="KWO638" s="155"/>
      <c r="KWP638" s="155"/>
      <c r="KWQ638" s="155"/>
      <c r="KWR638" s="155"/>
      <c r="KWS638" s="155"/>
      <c r="KWT638" s="155"/>
      <c r="KWU638" s="155"/>
      <c r="KWV638" s="155"/>
      <c r="KWW638" s="155"/>
      <c r="KWX638" s="155"/>
      <c r="KWY638" s="155"/>
      <c r="KWZ638" s="155"/>
      <c r="KXA638" s="155"/>
      <c r="KXB638" s="155"/>
      <c r="KXC638" s="155"/>
      <c r="KXD638" s="155"/>
      <c r="KXE638" s="155"/>
      <c r="KXF638" s="155"/>
      <c r="KXG638" s="155"/>
      <c r="KXH638" s="155"/>
      <c r="KXI638" s="155"/>
      <c r="KXJ638" s="155"/>
      <c r="KXK638" s="155"/>
      <c r="KXL638" s="155"/>
      <c r="KXM638" s="155"/>
      <c r="KXN638" s="155"/>
      <c r="KXO638" s="155"/>
      <c r="KXP638" s="155"/>
      <c r="KXQ638" s="155"/>
      <c r="KXR638" s="155"/>
      <c r="KXS638" s="155"/>
      <c r="KXT638" s="155"/>
      <c r="KXU638" s="155"/>
      <c r="KXV638" s="155"/>
      <c r="KXW638" s="155"/>
      <c r="KXX638" s="155"/>
      <c r="KXY638" s="155"/>
      <c r="KXZ638" s="155"/>
      <c r="KYA638" s="155"/>
      <c r="KYB638" s="155"/>
      <c r="KYC638" s="155"/>
      <c r="KYD638" s="155"/>
      <c r="KYE638" s="155"/>
      <c r="KYF638" s="155"/>
      <c r="KYG638" s="155"/>
      <c r="KYH638" s="155"/>
      <c r="KYI638" s="155"/>
      <c r="KYJ638" s="155"/>
      <c r="KYK638" s="155"/>
      <c r="KYL638" s="155"/>
      <c r="KYM638" s="155"/>
      <c r="KYN638" s="155"/>
      <c r="KYO638" s="155"/>
      <c r="KYP638" s="155"/>
      <c r="KYQ638" s="155"/>
      <c r="KYR638" s="155"/>
      <c r="KYS638" s="155"/>
      <c r="KYT638" s="155"/>
      <c r="KYU638" s="155"/>
      <c r="KYV638" s="155"/>
      <c r="KYW638" s="155"/>
      <c r="KYX638" s="155"/>
      <c r="KYY638" s="155"/>
      <c r="KYZ638" s="155"/>
      <c r="KZA638" s="155"/>
      <c r="KZB638" s="155"/>
      <c r="KZC638" s="155"/>
      <c r="KZD638" s="155"/>
      <c r="KZE638" s="155"/>
      <c r="KZF638" s="155"/>
      <c r="KZG638" s="155"/>
      <c r="KZH638" s="155"/>
      <c r="KZI638" s="155"/>
      <c r="KZJ638" s="155"/>
      <c r="KZK638" s="155"/>
      <c r="KZL638" s="155"/>
      <c r="KZM638" s="155"/>
      <c r="KZN638" s="155"/>
      <c r="KZO638" s="155"/>
      <c r="KZP638" s="155"/>
      <c r="KZQ638" s="155"/>
      <c r="KZR638" s="155"/>
      <c r="KZS638" s="155"/>
      <c r="KZT638" s="155"/>
      <c r="KZU638" s="155"/>
      <c r="KZV638" s="155"/>
      <c r="KZW638" s="155"/>
      <c r="KZX638" s="155"/>
      <c r="KZY638" s="155"/>
      <c r="KZZ638" s="155"/>
      <c r="LAA638" s="155"/>
      <c r="LAB638" s="155"/>
      <c r="LAC638" s="155"/>
      <c r="LAD638" s="155"/>
      <c r="LAE638" s="155"/>
      <c r="LAF638" s="155"/>
      <c r="LAG638" s="155"/>
      <c r="LAH638" s="155"/>
      <c r="LAI638" s="155"/>
      <c r="LAJ638" s="155"/>
      <c r="LAK638" s="155"/>
      <c r="LAL638" s="155"/>
      <c r="LAM638" s="155"/>
      <c r="LAN638" s="155"/>
      <c r="LAO638" s="155"/>
      <c r="LAP638" s="155"/>
      <c r="LAQ638" s="155"/>
      <c r="LAR638" s="155"/>
      <c r="LAS638" s="155"/>
      <c r="LAT638" s="155"/>
      <c r="LAU638" s="155"/>
      <c r="LAV638" s="155"/>
      <c r="LAW638" s="155"/>
      <c r="LAX638" s="155"/>
      <c r="LAY638" s="155"/>
      <c r="LAZ638" s="155"/>
      <c r="LBA638" s="155"/>
      <c r="LBB638" s="155"/>
      <c r="LBC638" s="155"/>
      <c r="LBD638" s="155"/>
      <c r="LBE638" s="155"/>
      <c r="LBF638" s="155"/>
      <c r="LBG638" s="155"/>
      <c r="LBH638" s="155"/>
      <c r="LBI638" s="155"/>
      <c r="LBJ638" s="155"/>
      <c r="LBK638" s="155"/>
      <c r="LBL638" s="155"/>
      <c r="LBM638" s="155"/>
      <c r="LBN638" s="155"/>
      <c r="LBO638" s="155"/>
      <c r="LBP638" s="155"/>
      <c r="LBQ638" s="155"/>
      <c r="LBR638" s="155"/>
      <c r="LBS638" s="155"/>
      <c r="LBT638" s="155"/>
      <c r="LBU638" s="155"/>
      <c r="LBV638" s="155"/>
      <c r="LBW638" s="155"/>
      <c r="LBX638" s="155"/>
      <c r="LBY638" s="155"/>
      <c r="LBZ638" s="155"/>
      <c r="LCA638" s="155"/>
      <c r="LCB638" s="155"/>
      <c r="LCC638" s="155"/>
      <c r="LCD638" s="155"/>
      <c r="LCE638" s="155"/>
      <c r="LCF638" s="155"/>
      <c r="LCG638" s="155"/>
      <c r="LCH638" s="155"/>
      <c r="LCI638" s="155"/>
      <c r="LCJ638" s="155"/>
      <c r="LCK638" s="155"/>
      <c r="LCL638" s="155"/>
      <c r="LCM638" s="155"/>
      <c r="LCN638" s="155"/>
      <c r="LCO638" s="155"/>
      <c r="LCP638" s="155"/>
      <c r="LCQ638" s="155"/>
      <c r="LCR638" s="155"/>
      <c r="LCS638" s="155"/>
      <c r="LCT638" s="155"/>
      <c r="LCU638" s="155"/>
      <c r="LCV638" s="155"/>
      <c r="LCW638" s="155"/>
      <c r="LCX638" s="155"/>
      <c r="LCY638" s="155"/>
      <c r="LCZ638" s="155"/>
      <c r="LDA638" s="155"/>
      <c r="LDB638" s="155"/>
      <c r="LDC638" s="155"/>
      <c r="LDD638" s="155"/>
      <c r="LDE638" s="155"/>
      <c r="LDF638" s="155"/>
      <c r="LDG638" s="155"/>
      <c r="LDH638" s="155"/>
      <c r="LDI638" s="155"/>
      <c r="LDJ638" s="155"/>
      <c r="LDK638" s="155"/>
      <c r="LDL638" s="155"/>
      <c r="LDM638" s="155"/>
      <c r="LDN638" s="155"/>
      <c r="LDO638" s="155"/>
      <c r="LDP638" s="155"/>
      <c r="LDQ638" s="155"/>
      <c r="LDR638" s="155"/>
      <c r="LDS638" s="155"/>
      <c r="LDT638" s="155"/>
      <c r="LDU638" s="155"/>
      <c r="LDV638" s="155"/>
      <c r="LDW638" s="155"/>
      <c r="LDX638" s="155"/>
      <c r="LDY638" s="155"/>
      <c r="LDZ638" s="155"/>
      <c r="LEA638" s="155"/>
      <c r="LEB638" s="155"/>
      <c r="LEC638" s="155"/>
      <c r="LED638" s="155"/>
      <c r="LEE638" s="155"/>
      <c r="LEF638" s="155"/>
      <c r="LEG638" s="155"/>
      <c r="LEH638" s="155"/>
      <c r="LEI638" s="155"/>
      <c r="LEJ638" s="155"/>
      <c r="LEK638" s="155"/>
      <c r="LEL638" s="155"/>
      <c r="LEM638" s="155"/>
      <c r="LEN638" s="155"/>
      <c r="LEO638" s="155"/>
      <c r="LEP638" s="155"/>
      <c r="LEQ638" s="155"/>
      <c r="LER638" s="155"/>
      <c r="LES638" s="155"/>
      <c r="LET638" s="155"/>
      <c r="LEU638" s="155"/>
      <c r="LEV638" s="155"/>
      <c r="LEW638" s="155"/>
      <c r="LEX638" s="155"/>
      <c r="LEY638" s="155"/>
      <c r="LEZ638" s="155"/>
      <c r="LFA638" s="155"/>
      <c r="LFB638" s="155"/>
      <c r="LFC638" s="155"/>
      <c r="LFD638" s="155"/>
      <c r="LFE638" s="155"/>
      <c r="LFF638" s="155"/>
      <c r="LFG638" s="155"/>
      <c r="LFH638" s="155"/>
      <c r="LFI638" s="155"/>
      <c r="LFJ638" s="155"/>
      <c r="LFK638" s="155"/>
      <c r="LFL638" s="155"/>
      <c r="LFM638" s="155"/>
      <c r="LFN638" s="155"/>
      <c r="LFO638" s="155"/>
      <c r="LFP638" s="155"/>
      <c r="LFQ638" s="155"/>
      <c r="LFR638" s="155"/>
      <c r="LFS638" s="155"/>
      <c r="LFT638" s="155"/>
      <c r="LFU638" s="155"/>
      <c r="LFV638" s="155"/>
      <c r="LFW638" s="155"/>
      <c r="LFX638" s="155"/>
      <c r="LFY638" s="155"/>
      <c r="LFZ638" s="155"/>
      <c r="LGA638" s="155"/>
      <c r="LGB638" s="155"/>
      <c r="LGC638" s="155"/>
      <c r="LGD638" s="155"/>
      <c r="LGE638" s="155"/>
      <c r="LGF638" s="155"/>
      <c r="LGG638" s="155"/>
      <c r="LGH638" s="155"/>
      <c r="LGI638" s="155"/>
      <c r="LGJ638" s="155"/>
      <c r="LGK638" s="155"/>
      <c r="LGL638" s="155"/>
      <c r="LGM638" s="155"/>
      <c r="LGN638" s="155"/>
      <c r="LGO638" s="155"/>
      <c r="LGP638" s="155"/>
      <c r="LGQ638" s="155"/>
      <c r="LGR638" s="155"/>
      <c r="LGS638" s="155"/>
      <c r="LGT638" s="155"/>
      <c r="LGU638" s="155"/>
      <c r="LGV638" s="155"/>
      <c r="LGW638" s="155"/>
      <c r="LGX638" s="155"/>
      <c r="LGY638" s="155"/>
      <c r="LGZ638" s="155"/>
      <c r="LHA638" s="155"/>
      <c r="LHB638" s="155"/>
      <c r="LHC638" s="155"/>
      <c r="LHD638" s="155"/>
      <c r="LHE638" s="155"/>
      <c r="LHF638" s="155"/>
      <c r="LHG638" s="155"/>
      <c r="LHH638" s="155"/>
      <c r="LHI638" s="155"/>
      <c r="LHJ638" s="155"/>
      <c r="LHK638" s="155"/>
      <c r="LHL638" s="155"/>
      <c r="LHM638" s="155"/>
      <c r="LHN638" s="155"/>
      <c r="LHO638" s="155"/>
      <c r="LHP638" s="155"/>
      <c r="LHQ638" s="155"/>
      <c r="LHR638" s="155"/>
      <c r="LHS638" s="155"/>
      <c r="LHT638" s="155"/>
      <c r="LHU638" s="155"/>
      <c r="LHV638" s="155"/>
      <c r="LHW638" s="155"/>
      <c r="LHX638" s="155"/>
      <c r="LHY638" s="155"/>
      <c r="LHZ638" s="155"/>
      <c r="LIA638" s="155"/>
      <c r="LIB638" s="155"/>
      <c r="LIC638" s="155"/>
      <c r="LID638" s="155"/>
      <c r="LIE638" s="155"/>
      <c r="LIF638" s="155"/>
      <c r="LIG638" s="155"/>
      <c r="LIH638" s="155"/>
      <c r="LII638" s="155"/>
      <c r="LIJ638" s="155"/>
      <c r="LIK638" s="155"/>
      <c r="LIL638" s="155"/>
      <c r="LIM638" s="155"/>
      <c r="LIN638" s="155"/>
      <c r="LIO638" s="155"/>
      <c r="LIP638" s="155"/>
      <c r="LIQ638" s="155"/>
      <c r="LIR638" s="155"/>
      <c r="LIS638" s="155"/>
      <c r="LIT638" s="155"/>
      <c r="LIU638" s="155"/>
      <c r="LIV638" s="155"/>
      <c r="LIW638" s="155"/>
      <c r="LIX638" s="155"/>
      <c r="LIY638" s="155"/>
      <c r="LIZ638" s="155"/>
      <c r="LJA638" s="155"/>
      <c r="LJB638" s="155"/>
      <c r="LJC638" s="155"/>
      <c r="LJD638" s="155"/>
      <c r="LJE638" s="155"/>
      <c r="LJF638" s="155"/>
      <c r="LJG638" s="155"/>
      <c r="LJH638" s="155"/>
      <c r="LJI638" s="155"/>
      <c r="LJJ638" s="155"/>
      <c r="LJK638" s="155"/>
      <c r="LJL638" s="155"/>
      <c r="LJM638" s="155"/>
      <c r="LJN638" s="155"/>
      <c r="LJO638" s="155"/>
      <c r="LJP638" s="155"/>
      <c r="LJQ638" s="155"/>
      <c r="LJR638" s="155"/>
      <c r="LJS638" s="155"/>
      <c r="LJT638" s="155"/>
      <c r="LJU638" s="155"/>
      <c r="LJV638" s="155"/>
      <c r="LJW638" s="155"/>
      <c r="LJX638" s="155"/>
      <c r="LJY638" s="155"/>
      <c r="LJZ638" s="155"/>
      <c r="LKA638" s="155"/>
      <c r="LKB638" s="155"/>
      <c r="LKC638" s="155"/>
      <c r="LKD638" s="155"/>
      <c r="LKE638" s="155"/>
      <c r="LKF638" s="155"/>
      <c r="LKG638" s="155"/>
      <c r="LKH638" s="155"/>
      <c r="LKI638" s="155"/>
      <c r="LKJ638" s="155"/>
      <c r="LKK638" s="155"/>
      <c r="LKL638" s="155"/>
      <c r="LKM638" s="155"/>
      <c r="LKN638" s="155"/>
      <c r="LKO638" s="155"/>
      <c r="LKP638" s="155"/>
      <c r="LKQ638" s="155"/>
      <c r="LKR638" s="155"/>
      <c r="LKS638" s="155"/>
      <c r="LKT638" s="155"/>
      <c r="LKU638" s="155"/>
      <c r="LKV638" s="155"/>
      <c r="LKW638" s="155"/>
      <c r="LKX638" s="155"/>
      <c r="LKY638" s="155"/>
      <c r="LKZ638" s="155"/>
      <c r="LLA638" s="155"/>
      <c r="LLB638" s="155"/>
      <c r="LLC638" s="155"/>
      <c r="LLD638" s="155"/>
      <c r="LLE638" s="155"/>
      <c r="LLF638" s="155"/>
      <c r="LLG638" s="155"/>
      <c r="LLH638" s="155"/>
      <c r="LLI638" s="155"/>
      <c r="LLJ638" s="155"/>
      <c r="LLK638" s="155"/>
      <c r="LLL638" s="155"/>
      <c r="LLM638" s="155"/>
      <c r="LLN638" s="155"/>
      <c r="LLO638" s="155"/>
      <c r="LLP638" s="155"/>
      <c r="LLQ638" s="155"/>
      <c r="LLR638" s="155"/>
      <c r="LLS638" s="155"/>
      <c r="LLT638" s="155"/>
      <c r="LLU638" s="155"/>
      <c r="LLV638" s="155"/>
      <c r="LLW638" s="155"/>
      <c r="LLX638" s="155"/>
      <c r="LLY638" s="155"/>
      <c r="LLZ638" s="155"/>
      <c r="LMA638" s="155"/>
      <c r="LMB638" s="155"/>
      <c r="LMC638" s="155"/>
      <c r="LMD638" s="155"/>
      <c r="LME638" s="155"/>
      <c r="LMF638" s="155"/>
      <c r="LMG638" s="155"/>
      <c r="LMH638" s="155"/>
      <c r="LMI638" s="155"/>
      <c r="LMJ638" s="155"/>
      <c r="LMK638" s="155"/>
      <c r="LML638" s="155"/>
      <c r="LMM638" s="155"/>
      <c r="LMN638" s="155"/>
      <c r="LMO638" s="155"/>
      <c r="LMP638" s="155"/>
      <c r="LMQ638" s="155"/>
      <c r="LMR638" s="155"/>
      <c r="LMS638" s="155"/>
      <c r="LMT638" s="155"/>
      <c r="LMU638" s="155"/>
      <c r="LMV638" s="155"/>
      <c r="LMW638" s="155"/>
      <c r="LMX638" s="155"/>
      <c r="LMY638" s="155"/>
      <c r="LMZ638" s="155"/>
      <c r="LNA638" s="155"/>
      <c r="LNB638" s="155"/>
      <c r="LNC638" s="155"/>
      <c r="LND638" s="155"/>
      <c r="LNE638" s="155"/>
      <c r="LNF638" s="155"/>
      <c r="LNG638" s="155"/>
      <c r="LNH638" s="155"/>
      <c r="LNI638" s="155"/>
      <c r="LNJ638" s="155"/>
      <c r="LNK638" s="155"/>
      <c r="LNL638" s="155"/>
      <c r="LNM638" s="155"/>
      <c r="LNN638" s="155"/>
      <c r="LNO638" s="155"/>
      <c r="LNP638" s="155"/>
      <c r="LNQ638" s="155"/>
      <c r="LNR638" s="155"/>
      <c r="LNS638" s="155"/>
      <c r="LNT638" s="155"/>
      <c r="LNU638" s="155"/>
      <c r="LNV638" s="155"/>
      <c r="LNW638" s="155"/>
      <c r="LNX638" s="155"/>
      <c r="LNY638" s="155"/>
      <c r="LNZ638" s="155"/>
      <c r="LOA638" s="155"/>
      <c r="LOB638" s="155"/>
      <c r="LOC638" s="155"/>
      <c r="LOD638" s="155"/>
      <c r="LOE638" s="155"/>
      <c r="LOF638" s="155"/>
      <c r="LOG638" s="155"/>
      <c r="LOH638" s="155"/>
      <c r="LOI638" s="155"/>
      <c r="LOJ638" s="155"/>
      <c r="LOK638" s="155"/>
      <c r="LOL638" s="155"/>
      <c r="LOM638" s="155"/>
      <c r="LON638" s="155"/>
      <c r="LOO638" s="155"/>
      <c r="LOP638" s="155"/>
      <c r="LOQ638" s="155"/>
      <c r="LOR638" s="155"/>
      <c r="LOS638" s="155"/>
      <c r="LOT638" s="155"/>
      <c r="LOU638" s="155"/>
      <c r="LOV638" s="155"/>
      <c r="LOW638" s="155"/>
      <c r="LOX638" s="155"/>
      <c r="LOY638" s="155"/>
      <c r="LOZ638" s="155"/>
      <c r="LPA638" s="155"/>
      <c r="LPB638" s="155"/>
      <c r="LPC638" s="155"/>
      <c r="LPD638" s="155"/>
      <c r="LPE638" s="155"/>
      <c r="LPF638" s="155"/>
      <c r="LPG638" s="155"/>
      <c r="LPH638" s="155"/>
      <c r="LPI638" s="155"/>
      <c r="LPJ638" s="155"/>
      <c r="LPK638" s="155"/>
      <c r="LPL638" s="155"/>
      <c r="LPM638" s="155"/>
      <c r="LPN638" s="155"/>
      <c r="LPO638" s="155"/>
      <c r="LPP638" s="155"/>
      <c r="LPQ638" s="155"/>
      <c r="LPR638" s="155"/>
      <c r="LPS638" s="155"/>
      <c r="LPT638" s="155"/>
      <c r="LPU638" s="155"/>
      <c r="LPV638" s="155"/>
      <c r="LPW638" s="155"/>
      <c r="LPX638" s="155"/>
      <c r="LPY638" s="155"/>
      <c r="LPZ638" s="155"/>
      <c r="LQA638" s="155"/>
      <c r="LQB638" s="155"/>
      <c r="LQC638" s="155"/>
      <c r="LQD638" s="155"/>
      <c r="LQE638" s="155"/>
      <c r="LQF638" s="155"/>
      <c r="LQG638" s="155"/>
      <c r="LQH638" s="155"/>
      <c r="LQI638" s="155"/>
      <c r="LQJ638" s="155"/>
      <c r="LQK638" s="155"/>
      <c r="LQL638" s="155"/>
      <c r="LQM638" s="155"/>
      <c r="LQN638" s="155"/>
      <c r="LQO638" s="155"/>
      <c r="LQP638" s="155"/>
      <c r="LQQ638" s="155"/>
      <c r="LQR638" s="155"/>
      <c r="LQS638" s="155"/>
      <c r="LQT638" s="155"/>
      <c r="LQU638" s="155"/>
      <c r="LQV638" s="155"/>
      <c r="LQW638" s="155"/>
      <c r="LQX638" s="155"/>
      <c r="LQY638" s="155"/>
      <c r="LQZ638" s="155"/>
      <c r="LRA638" s="155"/>
      <c r="LRB638" s="155"/>
      <c r="LRC638" s="155"/>
      <c r="LRD638" s="155"/>
      <c r="LRE638" s="155"/>
      <c r="LRF638" s="155"/>
      <c r="LRG638" s="155"/>
      <c r="LRH638" s="155"/>
      <c r="LRI638" s="155"/>
      <c r="LRJ638" s="155"/>
      <c r="LRK638" s="155"/>
      <c r="LRL638" s="155"/>
      <c r="LRM638" s="155"/>
      <c r="LRN638" s="155"/>
      <c r="LRO638" s="155"/>
      <c r="LRP638" s="155"/>
      <c r="LRQ638" s="155"/>
      <c r="LRR638" s="155"/>
      <c r="LRS638" s="155"/>
      <c r="LRT638" s="155"/>
      <c r="LRU638" s="155"/>
      <c r="LRV638" s="155"/>
      <c r="LRW638" s="155"/>
      <c r="LRX638" s="155"/>
      <c r="LRY638" s="155"/>
      <c r="LRZ638" s="155"/>
      <c r="LSA638" s="155"/>
      <c r="LSB638" s="155"/>
      <c r="LSC638" s="155"/>
      <c r="LSD638" s="155"/>
      <c r="LSE638" s="155"/>
      <c r="LSF638" s="155"/>
      <c r="LSG638" s="155"/>
      <c r="LSH638" s="155"/>
      <c r="LSI638" s="155"/>
      <c r="LSJ638" s="155"/>
      <c r="LSK638" s="155"/>
      <c r="LSL638" s="155"/>
      <c r="LSM638" s="155"/>
      <c r="LSN638" s="155"/>
      <c r="LSO638" s="155"/>
      <c r="LSP638" s="155"/>
      <c r="LSQ638" s="155"/>
      <c r="LSR638" s="155"/>
      <c r="LSS638" s="155"/>
      <c r="LST638" s="155"/>
      <c r="LSU638" s="155"/>
      <c r="LSV638" s="155"/>
      <c r="LSW638" s="155"/>
      <c r="LSX638" s="155"/>
      <c r="LSY638" s="155"/>
      <c r="LSZ638" s="155"/>
      <c r="LTA638" s="155"/>
      <c r="LTB638" s="155"/>
      <c r="LTC638" s="155"/>
      <c r="LTD638" s="155"/>
      <c r="LTE638" s="155"/>
      <c r="LTF638" s="155"/>
      <c r="LTG638" s="155"/>
      <c r="LTH638" s="155"/>
      <c r="LTI638" s="155"/>
      <c r="LTJ638" s="155"/>
      <c r="LTK638" s="155"/>
      <c r="LTL638" s="155"/>
      <c r="LTM638" s="155"/>
      <c r="LTN638" s="155"/>
      <c r="LTO638" s="155"/>
      <c r="LTP638" s="155"/>
      <c r="LTQ638" s="155"/>
      <c r="LTR638" s="155"/>
      <c r="LTS638" s="155"/>
      <c r="LTT638" s="155"/>
      <c r="LTU638" s="155"/>
      <c r="LTV638" s="155"/>
      <c r="LTW638" s="155"/>
      <c r="LTX638" s="155"/>
      <c r="LTY638" s="155"/>
      <c r="LTZ638" s="155"/>
      <c r="LUA638" s="155"/>
      <c r="LUB638" s="155"/>
      <c r="LUC638" s="155"/>
      <c r="LUD638" s="155"/>
      <c r="LUE638" s="155"/>
      <c r="LUF638" s="155"/>
      <c r="LUG638" s="155"/>
      <c r="LUH638" s="155"/>
      <c r="LUI638" s="155"/>
      <c r="LUJ638" s="155"/>
      <c r="LUK638" s="155"/>
      <c r="LUL638" s="155"/>
      <c r="LUM638" s="155"/>
      <c r="LUN638" s="155"/>
      <c r="LUO638" s="155"/>
      <c r="LUP638" s="155"/>
      <c r="LUQ638" s="155"/>
      <c r="LUR638" s="155"/>
      <c r="LUS638" s="155"/>
      <c r="LUT638" s="155"/>
      <c r="LUU638" s="155"/>
      <c r="LUV638" s="155"/>
      <c r="LUW638" s="155"/>
      <c r="LUX638" s="155"/>
      <c r="LUY638" s="155"/>
      <c r="LUZ638" s="155"/>
      <c r="LVA638" s="155"/>
      <c r="LVB638" s="155"/>
      <c r="LVC638" s="155"/>
      <c r="LVD638" s="155"/>
      <c r="LVE638" s="155"/>
      <c r="LVF638" s="155"/>
      <c r="LVG638" s="155"/>
      <c r="LVH638" s="155"/>
      <c r="LVI638" s="155"/>
      <c r="LVJ638" s="155"/>
      <c r="LVK638" s="155"/>
      <c r="LVL638" s="155"/>
      <c r="LVM638" s="155"/>
      <c r="LVN638" s="155"/>
      <c r="LVO638" s="155"/>
      <c r="LVP638" s="155"/>
      <c r="LVQ638" s="155"/>
      <c r="LVR638" s="155"/>
      <c r="LVS638" s="155"/>
      <c r="LVT638" s="155"/>
      <c r="LVU638" s="155"/>
      <c r="LVV638" s="155"/>
      <c r="LVW638" s="155"/>
      <c r="LVX638" s="155"/>
      <c r="LVY638" s="155"/>
      <c r="LVZ638" s="155"/>
      <c r="LWA638" s="155"/>
      <c r="LWB638" s="155"/>
      <c r="LWC638" s="155"/>
      <c r="LWD638" s="155"/>
      <c r="LWE638" s="155"/>
      <c r="LWF638" s="155"/>
      <c r="LWG638" s="155"/>
      <c r="LWH638" s="155"/>
      <c r="LWI638" s="155"/>
      <c r="LWJ638" s="155"/>
      <c r="LWK638" s="155"/>
      <c r="LWL638" s="155"/>
      <c r="LWM638" s="155"/>
      <c r="LWN638" s="155"/>
      <c r="LWO638" s="155"/>
      <c r="LWP638" s="155"/>
      <c r="LWQ638" s="155"/>
      <c r="LWR638" s="155"/>
      <c r="LWS638" s="155"/>
      <c r="LWT638" s="155"/>
      <c r="LWU638" s="155"/>
      <c r="LWV638" s="155"/>
      <c r="LWW638" s="155"/>
      <c r="LWX638" s="155"/>
      <c r="LWY638" s="155"/>
      <c r="LWZ638" s="155"/>
      <c r="LXA638" s="155"/>
      <c r="LXB638" s="155"/>
      <c r="LXC638" s="155"/>
      <c r="LXD638" s="155"/>
      <c r="LXE638" s="155"/>
      <c r="LXF638" s="155"/>
      <c r="LXG638" s="155"/>
      <c r="LXH638" s="155"/>
      <c r="LXI638" s="155"/>
      <c r="LXJ638" s="155"/>
      <c r="LXK638" s="155"/>
      <c r="LXL638" s="155"/>
      <c r="LXM638" s="155"/>
      <c r="LXN638" s="155"/>
      <c r="LXO638" s="155"/>
      <c r="LXP638" s="155"/>
      <c r="LXQ638" s="155"/>
      <c r="LXR638" s="155"/>
      <c r="LXS638" s="155"/>
      <c r="LXT638" s="155"/>
      <c r="LXU638" s="155"/>
      <c r="LXV638" s="155"/>
      <c r="LXW638" s="155"/>
      <c r="LXX638" s="155"/>
      <c r="LXY638" s="155"/>
      <c r="LXZ638" s="155"/>
      <c r="LYA638" s="155"/>
      <c r="LYB638" s="155"/>
      <c r="LYC638" s="155"/>
      <c r="LYD638" s="155"/>
      <c r="LYE638" s="155"/>
      <c r="LYF638" s="155"/>
      <c r="LYG638" s="155"/>
      <c r="LYH638" s="155"/>
      <c r="LYI638" s="155"/>
      <c r="LYJ638" s="155"/>
      <c r="LYK638" s="155"/>
      <c r="LYL638" s="155"/>
      <c r="LYM638" s="155"/>
      <c r="LYN638" s="155"/>
      <c r="LYO638" s="155"/>
      <c r="LYP638" s="155"/>
      <c r="LYQ638" s="155"/>
      <c r="LYR638" s="155"/>
      <c r="LYS638" s="155"/>
      <c r="LYT638" s="155"/>
      <c r="LYU638" s="155"/>
      <c r="LYV638" s="155"/>
      <c r="LYW638" s="155"/>
      <c r="LYX638" s="155"/>
      <c r="LYY638" s="155"/>
      <c r="LYZ638" s="155"/>
      <c r="LZA638" s="155"/>
      <c r="LZB638" s="155"/>
      <c r="LZC638" s="155"/>
      <c r="LZD638" s="155"/>
      <c r="LZE638" s="155"/>
      <c r="LZF638" s="155"/>
      <c r="LZG638" s="155"/>
      <c r="LZH638" s="155"/>
      <c r="LZI638" s="155"/>
      <c r="LZJ638" s="155"/>
      <c r="LZK638" s="155"/>
      <c r="LZL638" s="155"/>
      <c r="LZM638" s="155"/>
      <c r="LZN638" s="155"/>
      <c r="LZO638" s="155"/>
      <c r="LZP638" s="155"/>
      <c r="LZQ638" s="155"/>
      <c r="LZR638" s="155"/>
      <c r="LZS638" s="155"/>
      <c r="LZT638" s="155"/>
      <c r="LZU638" s="155"/>
      <c r="LZV638" s="155"/>
      <c r="LZW638" s="155"/>
      <c r="LZX638" s="155"/>
      <c r="LZY638" s="155"/>
      <c r="LZZ638" s="155"/>
      <c r="MAA638" s="155"/>
      <c r="MAB638" s="155"/>
      <c r="MAC638" s="155"/>
      <c r="MAD638" s="155"/>
      <c r="MAE638" s="155"/>
      <c r="MAF638" s="155"/>
      <c r="MAG638" s="155"/>
      <c r="MAH638" s="155"/>
      <c r="MAI638" s="155"/>
      <c r="MAJ638" s="155"/>
      <c r="MAK638" s="155"/>
      <c r="MAL638" s="155"/>
      <c r="MAM638" s="155"/>
      <c r="MAN638" s="155"/>
      <c r="MAO638" s="155"/>
      <c r="MAP638" s="155"/>
      <c r="MAQ638" s="155"/>
      <c r="MAR638" s="155"/>
      <c r="MAS638" s="155"/>
      <c r="MAT638" s="155"/>
      <c r="MAU638" s="155"/>
      <c r="MAV638" s="155"/>
      <c r="MAW638" s="155"/>
      <c r="MAX638" s="155"/>
      <c r="MAY638" s="155"/>
      <c r="MAZ638" s="155"/>
      <c r="MBA638" s="155"/>
      <c r="MBB638" s="155"/>
      <c r="MBC638" s="155"/>
      <c r="MBD638" s="155"/>
      <c r="MBE638" s="155"/>
      <c r="MBF638" s="155"/>
      <c r="MBG638" s="155"/>
      <c r="MBH638" s="155"/>
      <c r="MBI638" s="155"/>
      <c r="MBJ638" s="155"/>
      <c r="MBK638" s="155"/>
      <c r="MBL638" s="155"/>
      <c r="MBM638" s="155"/>
      <c r="MBN638" s="155"/>
      <c r="MBO638" s="155"/>
      <c r="MBP638" s="155"/>
      <c r="MBQ638" s="155"/>
      <c r="MBR638" s="155"/>
      <c r="MBS638" s="155"/>
      <c r="MBT638" s="155"/>
      <c r="MBU638" s="155"/>
      <c r="MBV638" s="155"/>
      <c r="MBW638" s="155"/>
      <c r="MBX638" s="155"/>
      <c r="MBY638" s="155"/>
      <c r="MBZ638" s="155"/>
      <c r="MCA638" s="155"/>
      <c r="MCB638" s="155"/>
      <c r="MCC638" s="155"/>
      <c r="MCD638" s="155"/>
      <c r="MCE638" s="155"/>
      <c r="MCF638" s="155"/>
      <c r="MCG638" s="155"/>
      <c r="MCH638" s="155"/>
      <c r="MCI638" s="155"/>
      <c r="MCJ638" s="155"/>
      <c r="MCK638" s="155"/>
      <c r="MCL638" s="155"/>
      <c r="MCM638" s="155"/>
      <c r="MCN638" s="155"/>
      <c r="MCO638" s="155"/>
      <c r="MCP638" s="155"/>
      <c r="MCQ638" s="155"/>
      <c r="MCR638" s="155"/>
      <c r="MCS638" s="155"/>
      <c r="MCT638" s="155"/>
      <c r="MCU638" s="155"/>
      <c r="MCV638" s="155"/>
      <c r="MCW638" s="155"/>
      <c r="MCX638" s="155"/>
      <c r="MCY638" s="155"/>
      <c r="MCZ638" s="155"/>
      <c r="MDA638" s="155"/>
      <c r="MDB638" s="155"/>
      <c r="MDC638" s="155"/>
      <c r="MDD638" s="155"/>
      <c r="MDE638" s="155"/>
      <c r="MDF638" s="155"/>
      <c r="MDG638" s="155"/>
      <c r="MDH638" s="155"/>
      <c r="MDI638" s="155"/>
      <c r="MDJ638" s="155"/>
      <c r="MDK638" s="155"/>
      <c r="MDL638" s="155"/>
      <c r="MDM638" s="155"/>
      <c r="MDN638" s="155"/>
      <c r="MDO638" s="155"/>
      <c r="MDP638" s="155"/>
      <c r="MDQ638" s="155"/>
      <c r="MDR638" s="155"/>
      <c r="MDS638" s="155"/>
      <c r="MDT638" s="155"/>
      <c r="MDU638" s="155"/>
      <c r="MDV638" s="155"/>
      <c r="MDW638" s="155"/>
      <c r="MDX638" s="155"/>
      <c r="MDY638" s="155"/>
      <c r="MDZ638" s="155"/>
      <c r="MEA638" s="155"/>
      <c r="MEB638" s="155"/>
      <c r="MEC638" s="155"/>
      <c r="MED638" s="155"/>
      <c r="MEE638" s="155"/>
      <c r="MEF638" s="155"/>
      <c r="MEG638" s="155"/>
      <c r="MEH638" s="155"/>
      <c r="MEI638" s="155"/>
      <c r="MEJ638" s="155"/>
      <c r="MEK638" s="155"/>
      <c r="MEL638" s="155"/>
      <c r="MEM638" s="155"/>
      <c r="MEN638" s="155"/>
      <c r="MEO638" s="155"/>
      <c r="MEP638" s="155"/>
      <c r="MEQ638" s="155"/>
      <c r="MER638" s="155"/>
      <c r="MES638" s="155"/>
      <c r="MET638" s="155"/>
      <c r="MEU638" s="155"/>
      <c r="MEV638" s="155"/>
      <c r="MEW638" s="155"/>
      <c r="MEX638" s="155"/>
      <c r="MEY638" s="155"/>
      <c r="MEZ638" s="155"/>
      <c r="MFA638" s="155"/>
      <c r="MFB638" s="155"/>
      <c r="MFC638" s="155"/>
      <c r="MFD638" s="155"/>
      <c r="MFE638" s="155"/>
      <c r="MFF638" s="155"/>
      <c r="MFG638" s="155"/>
      <c r="MFH638" s="155"/>
      <c r="MFI638" s="155"/>
      <c r="MFJ638" s="155"/>
      <c r="MFK638" s="155"/>
      <c r="MFL638" s="155"/>
      <c r="MFM638" s="155"/>
      <c r="MFN638" s="155"/>
      <c r="MFO638" s="155"/>
      <c r="MFP638" s="155"/>
      <c r="MFQ638" s="155"/>
      <c r="MFR638" s="155"/>
      <c r="MFS638" s="155"/>
      <c r="MFT638" s="155"/>
      <c r="MFU638" s="155"/>
      <c r="MFV638" s="155"/>
      <c r="MFW638" s="155"/>
      <c r="MFX638" s="155"/>
      <c r="MFY638" s="155"/>
      <c r="MFZ638" s="155"/>
      <c r="MGA638" s="155"/>
      <c r="MGB638" s="155"/>
      <c r="MGC638" s="155"/>
      <c r="MGD638" s="155"/>
      <c r="MGE638" s="155"/>
      <c r="MGF638" s="155"/>
      <c r="MGG638" s="155"/>
      <c r="MGH638" s="155"/>
      <c r="MGI638" s="155"/>
      <c r="MGJ638" s="155"/>
      <c r="MGK638" s="155"/>
      <c r="MGL638" s="155"/>
      <c r="MGM638" s="155"/>
      <c r="MGN638" s="155"/>
      <c r="MGO638" s="155"/>
      <c r="MGP638" s="155"/>
      <c r="MGQ638" s="155"/>
      <c r="MGR638" s="155"/>
      <c r="MGS638" s="155"/>
      <c r="MGT638" s="155"/>
      <c r="MGU638" s="155"/>
      <c r="MGV638" s="155"/>
      <c r="MGW638" s="155"/>
      <c r="MGX638" s="155"/>
      <c r="MGY638" s="155"/>
      <c r="MGZ638" s="155"/>
      <c r="MHA638" s="155"/>
      <c r="MHB638" s="155"/>
      <c r="MHC638" s="155"/>
      <c r="MHD638" s="155"/>
      <c r="MHE638" s="155"/>
      <c r="MHF638" s="155"/>
      <c r="MHG638" s="155"/>
      <c r="MHH638" s="155"/>
      <c r="MHI638" s="155"/>
      <c r="MHJ638" s="155"/>
      <c r="MHK638" s="155"/>
      <c r="MHL638" s="155"/>
      <c r="MHM638" s="155"/>
      <c r="MHN638" s="155"/>
      <c r="MHO638" s="155"/>
      <c r="MHP638" s="155"/>
      <c r="MHQ638" s="155"/>
      <c r="MHR638" s="155"/>
      <c r="MHS638" s="155"/>
      <c r="MHT638" s="155"/>
      <c r="MHU638" s="155"/>
      <c r="MHV638" s="155"/>
      <c r="MHW638" s="155"/>
      <c r="MHX638" s="155"/>
      <c r="MHY638" s="155"/>
      <c r="MHZ638" s="155"/>
      <c r="MIA638" s="155"/>
      <c r="MIB638" s="155"/>
      <c r="MIC638" s="155"/>
      <c r="MID638" s="155"/>
      <c r="MIE638" s="155"/>
      <c r="MIF638" s="155"/>
      <c r="MIG638" s="155"/>
      <c r="MIH638" s="155"/>
      <c r="MII638" s="155"/>
      <c r="MIJ638" s="155"/>
      <c r="MIK638" s="155"/>
      <c r="MIL638" s="155"/>
      <c r="MIM638" s="155"/>
      <c r="MIN638" s="155"/>
      <c r="MIO638" s="155"/>
      <c r="MIP638" s="155"/>
      <c r="MIQ638" s="155"/>
      <c r="MIR638" s="155"/>
      <c r="MIS638" s="155"/>
      <c r="MIT638" s="155"/>
      <c r="MIU638" s="155"/>
      <c r="MIV638" s="155"/>
      <c r="MIW638" s="155"/>
      <c r="MIX638" s="155"/>
      <c r="MIY638" s="155"/>
      <c r="MIZ638" s="155"/>
      <c r="MJA638" s="155"/>
      <c r="MJB638" s="155"/>
      <c r="MJC638" s="155"/>
      <c r="MJD638" s="155"/>
      <c r="MJE638" s="155"/>
      <c r="MJF638" s="155"/>
      <c r="MJG638" s="155"/>
      <c r="MJH638" s="155"/>
      <c r="MJI638" s="155"/>
      <c r="MJJ638" s="155"/>
      <c r="MJK638" s="155"/>
      <c r="MJL638" s="155"/>
      <c r="MJM638" s="155"/>
      <c r="MJN638" s="155"/>
      <c r="MJO638" s="155"/>
      <c r="MJP638" s="155"/>
      <c r="MJQ638" s="155"/>
      <c r="MJR638" s="155"/>
      <c r="MJS638" s="155"/>
      <c r="MJT638" s="155"/>
      <c r="MJU638" s="155"/>
      <c r="MJV638" s="155"/>
      <c r="MJW638" s="155"/>
      <c r="MJX638" s="155"/>
      <c r="MJY638" s="155"/>
      <c r="MJZ638" s="155"/>
      <c r="MKA638" s="155"/>
      <c r="MKB638" s="155"/>
      <c r="MKC638" s="155"/>
      <c r="MKD638" s="155"/>
      <c r="MKE638" s="155"/>
      <c r="MKF638" s="155"/>
      <c r="MKG638" s="155"/>
      <c r="MKH638" s="155"/>
      <c r="MKI638" s="155"/>
      <c r="MKJ638" s="155"/>
      <c r="MKK638" s="155"/>
      <c r="MKL638" s="155"/>
      <c r="MKM638" s="155"/>
      <c r="MKN638" s="155"/>
      <c r="MKO638" s="155"/>
      <c r="MKP638" s="155"/>
      <c r="MKQ638" s="155"/>
      <c r="MKR638" s="155"/>
      <c r="MKS638" s="155"/>
      <c r="MKT638" s="155"/>
      <c r="MKU638" s="155"/>
      <c r="MKV638" s="155"/>
      <c r="MKW638" s="155"/>
      <c r="MKX638" s="155"/>
      <c r="MKY638" s="155"/>
      <c r="MKZ638" s="155"/>
      <c r="MLA638" s="155"/>
      <c r="MLB638" s="155"/>
      <c r="MLC638" s="155"/>
      <c r="MLD638" s="155"/>
      <c r="MLE638" s="155"/>
      <c r="MLF638" s="155"/>
      <c r="MLG638" s="155"/>
      <c r="MLH638" s="155"/>
      <c r="MLI638" s="155"/>
      <c r="MLJ638" s="155"/>
      <c r="MLK638" s="155"/>
      <c r="MLL638" s="155"/>
      <c r="MLM638" s="155"/>
      <c r="MLN638" s="155"/>
      <c r="MLO638" s="155"/>
      <c r="MLP638" s="155"/>
      <c r="MLQ638" s="155"/>
      <c r="MLR638" s="155"/>
      <c r="MLS638" s="155"/>
      <c r="MLT638" s="155"/>
      <c r="MLU638" s="155"/>
      <c r="MLV638" s="155"/>
      <c r="MLW638" s="155"/>
      <c r="MLX638" s="155"/>
      <c r="MLY638" s="155"/>
      <c r="MLZ638" s="155"/>
      <c r="MMA638" s="155"/>
      <c r="MMB638" s="155"/>
      <c r="MMC638" s="155"/>
      <c r="MMD638" s="155"/>
      <c r="MME638" s="155"/>
      <c r="MMF638" s="155"/>
      <c r="MMG638" s="155"/>
      <c r="MMH638" s="155"/>
      <c r="MMI638" s="155"/>
      <c r="MMJ638" s="155"/>
      <c r="MMK638" s="155"/>
      <c r="MML638" s="155"/>
      <c r="MMM638" s="155"/>
      <c r="MMN638" s="155"/>
      <c r="MMO638" s="155"/>
      <c r="MMP638" s="155"/>
      <c r="MMQ638" s="155"/>
      <c r="MMR638" s="155"/>
      <c r="MMS638" s="155"/>
      <c r="MMT638" s="155"/>
      <c r="MMU638" s="155"/>
      <c r="MMV638" s="155"/>
      <c r="MMW638" s="155"/>
      <c r="MMX638" s="155"/>
      <c r="MMY638" s="155"/>
      <c r="MMZ638" s="155"/>
      <c r="MNA638" s="155"/>
      <c r="MNB638" s="155"/>
      <c r="MNC638" s="155"/>
      <c r="MND638" s="155"/>
      <c r="MNE638" s="155"/>
      <c r="MNF638" s="155"/>
      <c r="MNG638" s="155"/>
      <c r="MNH638" s="155"/>
      <c r="MNI638" s="155"/>
      <c r="MNJ638" s="155"/>
      <c r="MNK638" s="155"/>
      <c r="MNL638" s="155"/>
      <c r="MNM638" s="155"/>
      <c r="MNN638" s="155"/>
      <c r="MNO638" s="155"/>
      <c r="MNP638" s="155"/>
      <c r="MNQ638" s="155"/>
      <c r="MNR638" s="155"/>
      <c r="MNS638" s="155"/>
      <c r="MNT638" s="155"/>
      <c r="MNU638" s="155"/>
      <c r="MNV638" s="155"/>
      <c r="MNW638" s="155"/>
      <c r="MNX638" s="155"/>
      <c r="MNY638" s="155"/>
      <c r="MNZ638" s="155"/>
      <c r="MOA638" s="155"/>
      <c r="MOB638" s="155"/>
      <c r="MOC638" s="155"/>
      <c r="MOD638" s="155"/>
      <c r="MOE638" s="155"/>
      <c r="MOF638" s="155"/>
      <c r="MOG638" s="155"/>
      <c r="MOH638" s="155"/>
      <c r="MOI638" s="155"/>
      <c r="MOJ638" s="155"/>
      <c r="MOK638" s="155"/>
      <c r="MOL638" s="155"/>
      <c r="MOM638" s="155"/>
      <c r="MON638" s="155"/>
      <c r="MOO638" s="155"/>
      <c r="MOP638" s="155"/>
      <c r="MOQ638" s="155"/>
      <c r="MOR638" s="155"/>
      <c r="MOS638" s="155"/>
      <c r="MOT638" s="155"/>
      <c r="MOU638" s="155"/>
      <c r="MOV638" s="155"/>
      <c r="MOW638" s="155"/>
      <c r="MOX638" s="155"/>
      <c r="MOY638" s="155"/>
      <c r="MOZ638" s="155"/>
      <c r="MPA638" s="155"/>
      <c r="MPB638" s="155"/>
      <c r="MPC638" s="155"/>
      <c r="MPD638" s="155"/>
      <c r="MPE638" s="155"/>
      <c r="MPF638" s="155"/>
      <c r="MPG638" s="155"/>
      <c r="MPH638" s="155"/>
      <c r="MPI638" s="155"/>
      <c r="MPJ638" s="155"/>
      <c r="MPK638" s="155"/>
      <c r="MPL638" s="155"/>
      <c r="MPM638" s="155"/>
      <c r="MPN638" s="155"/>
      <c r="MPO638" s="155"/>
      <c r="MPP638" s="155"/>
      <c r="MPQ638" s="155"/>
      <c r="MPR638" s="155"/>
      <c r="MPS638" s="155"/>
      <c r="MPT638" s="155"/>
      <c r="MPU638" s="155"/>
      <c r="MPV638" s="155"/>
      <c r="MPW638" s="155"/>
      <c r="MPX638" s="155"/>
      <c r="MPY638" s="155"/>
      <c r="MPZ638" s="155"/>
      <c r="MQA638" s="155"/>
      <c r="MQB638" s="155"/>
      <c r="MQC638" s="155"/>
      <c r="MQD638" s="155"/>
      <c r="MQE638" s="155"/>
      <c r="MQF638" s="155"/>
      <c r="MQG638" s="155"/>
      <c r="MQH638" s="155"/>
      <c r="MQI638" s="155"/>
      <c r="MQJ638" s="155"/>
      <c r="MQK638" s="155"/>
      <c r="MQL638" s="155"/>
      <c r="MQM638" s="155"/>
      <c r="MQN638" s="155"/>
      <c r="MQO638" s="155"/>
      <c r="MQP638" s="155"/>
      <c r="MQQ638" s="155"/>
      <c r="MQR638" s="155"/>
      <c r="MQS638" s="155"/>
      <c r="MQT638" s="155"/>
      <c r="MQU638" s="155"/>
      <c r="MQV638" s="155"/>
      <c r="MQW638" s="155"/>
      <c r="MQX638" s="155"/>
      <c r="MQY638" s="155"/>
      <c r="MQZ638" s="155"/>
      <c r="MRA638" s="155"/>
      <c r="MRB638" s="155"/>
      <c r="MRC638" s="155"/>
      <c r="MRD638" s="155"/>
      <c r="MRE638" s="155"/>
      <c r="MRF638" s="155"/>
      <c r="MRG638" s="155"/>
      <c r="MRH638" s="155"/>
      <c r="MRI638" s="155"/>
      <c r="MRJ638" s="155"/>
      <c r="MRK638" s="155"/>
      <c r="MRL638" s="155"/>
      <c r="MRM638" s="155"/>
      <c r="MRN638" s="155"/>
      <c r="MRO638" s="155"/>
      <c r="MRP638" s="155"/>
      <c r="MRQ638" s="155"/>
      <c r="MRR638" s="155"/>
      <c r="MRS638" s="155"/>
      <c r="MRT638" s="155"/>
      <c r="MRU638" s="155"/>
      <c r="MRV638" s="155"/>
      <c r="MRW638" s="155"/>
      <c r="MRX638" s="155"/>
      <c r="MRY638" s="155"/>
      <c r="MRZ638" s="155"/>
      <c r="MSA638" s="155"/>
      <c r="MSB638" s="155"/>
      <c r="MSC638" s="155"/>
      <c r="MSD638" s="155"/>
      <c r="MSE638" s="155"/>
      <c r="MSF638" s="155"/>
      <c r="MSG638" s="155"/>
      <c r="MSH638" s="155"/>
      <c r="MSI638" s="155"/>
      <c r="MSJ638" s="155"/>
      <c r="MSK638" s="155"/>
      <c r="MSL638" s="155"/>
      <c r="MSM638" s="155"/>
      <c r="MSN638" s="155"/>
      <c r="MSO638" s="155"/>
      <c r="MSP638" s="155"/>
      <c r="MSQ638" s="155"/>
      <c r="MSR638" s="155"/>
      <c r="MSS638" s="155"/>
      <c r="MST638" s="155"/>
      <c r="MSU638" s="155"/>
      <c r="MSV638" s="155"/>
      <c r="MSW638" s="155"/>
      <c r="MSX638" s="155"/>
      <c r="MSY638" s="155"/>
      <c r="MSZ638" s="155"/>
      <c r="MTA638" s="155"/>
      <c r="MTB638" s="155"/>
      <c r="MTC638" s="155"/>
      <c r="MTD638" s="155"/>
      <c r="MTE638" s="155"/>
      <c r="MTF638" s="155"/>
      <c r="MTG638" s="155"/>
      <c r="MTH638" s="155"/>
      <c r="MTI638" s="155"/>
      <c r="MTJ638" s="155"/>
      <c r="MTK638" s="155"/>
      <c r="MTL638" s="155"/>
      <c r="MTM638" s="155"/>
      <c r="MTN638" s="155"/>
      <c r="MTO638" s="155"/>
      <c r="MTP638" s="155"/>
      <c r="MTQ638" s="155"/>
      <c r="MTR638" s="155"/>
      <c r="MTS638" s="155"/>
      <c r="MTT638" s="155"/>
      <c r="MTU638" s="155"/>
      <c r="MTV638" s="155"/>
      <c r="MTW638" s="155"/>
      <c r="MTX638" s="155"/>
      <c r="MTY638" s="155"/>
      <c r="MTZ638" s="155"/>
      <c r="MUA638" s="155"/>
      <c r="MUB638" s="155"/>
      <c r="MUC638" s="155"/>
      <c r="MUD638" s="155"/>
      <c r="MUE638" s="155"/>
      <c r="MUF638" s="155"/>
      <c r="MUG638" s="155"/>
      <c r="MUH638" s="155"/>
      <c r="MUI638" s="155"/>
      <c r="MUJ638" s="155"/>
      <c r="MUK638" s="155"/>
      <c r="MUL638" s="155"/>
      <c r="MUM638" s="155"/>
      <c r="MUN638" s="155"/>
      <c r="MUO638" s="155"/>
      <c r="MUP638" s="155"/>
      <c r="MUQ638" s="155"/>
      <c r="MUR638" s="155"/>
      <c r="MUS638" s="155"/>
      <c r="MUT638" s="155"/>
      <c r="MUU638" s="155"/>
      <c r="MUV638" s="155"/>
      <c r="MUW638" s="155"/>
      <c r="MUX638" s="155"/>
      <c r="MUY638" s="155"/>
      <c r="MUZ638" s="155"/>
      <c r="MVA638" s="155"/>
      <c r="MVB638" s="155"/>
      <c r="MVC638" s="155"/>
      <c r="MVD638" s="155"/>
      <c r="MVE638" s="155"/>
      <c r="MVF638" s="155"/>
      <c r="MVG638" s="155"/>
      <c r="MVH638" s="155"/>
      <c r="MVI638" s="155"/>
      <c r="MVJ638" s="155"/>
      <c r="MVK638" s="155"/>
      <c r="MVL638" s="155"/>
      <c r="MVM638" s="155"/>
      <c r="MVN638" s="155"/>
      <c r="MVO638" s="155"/>
      <c r="MVP638" s="155"/>
      <c r="MVQ638" s="155"/>
      <c r="MVR638" s="155"/>
      <c r="MVS638" s="155"/>
      <c r="MVT638" s="155"/>
      <c r="MVU638" s="155"/>
      <c r="MVV638" s="155"/>
      <c r="MVW638" s="155"/>
      <c r="MVX638" s="155"/>
      <c r="MVY638" s="155"/>
      <c r="MVZ638" s="155"/>
      <c r="MWA638" s="155"/>
      <c r="MWB638" s="155"/>
      <c r="MWC638" s="155"/>
      <c r="MWD638" s="155"/>
      <c r="MWE638" s="155"/>
      <c r="MWF638" s="155"/>
      <c r="MWG638" s="155"/>
      <c r="MWH638" s="155"/>
      <c r="MWI638" s="155"/>
      <c r="MWJ638" s="155"/>
      <c r="MWK638" s="155"/>
      <c r="MWL638" s="155"/>
      <c r="MWM638" s="155"/>
      <c r="MWN638" s="155"/>
      <c r="MWO638" s="155"/>
      <c r="MWP638" s="155"/>
      <c r="MWQ638" s="155"/>
      <c r="MWR638" s="155"/>
      <c r="MWS638" s="155"/>
      <c r="MWT638" s="155"/>
      <c r="MWU638" s="155"/>
      <c r="MWV638" s="155"/>
      <c r="MWW638" s="155"/>
      <c r="MWX638" s="155"/>
      <c r="MWY638" s="155"/>
      <c r="MWZ638" s="155"/>
      <c r="MXA638" s="155"/>
      <c r="MXB638" s="155"/>
      <c r="MXC638" s="155"/>
      <c r="MXD638" s="155"/>
      <c r="MXE638" s="155"/>
      <c r="MXF638" s="155"/>
      <c r="MXG638" s="155"/>
      <c r="MXH638" s="155"/>
      <c r="MXI638" s="155"/>
      <c r="MXJ638" s="155"/>
      <c r="MXK638" s="155"/>
      <c r="MXL638" s="155"/>
      <c r="MXM638" s="155"/>
      <c r="MXN638" s="155"/>
      <c r="MXO638" s="155"/>
      <c r="MXP638" s="155"/>
      <c r="MXQ638" s="155"/>
      <c r="MXR638" s="155"/>
      <c r="MXS638" s="155"/>
      <c r="MXT638" s="155"/>
      <c r="MXU638" s="155"/>
      <c r="MXV638" s="155"/>
      <c r="MXW638" s="155"/>
      <c r="MXX638" s="155"/>
      <c r="MXY638" s="155"/>
      <c r="MXZ638" s="155"/>
      <c r="MYA638" s="155"/>
      <c r="MYB638" s="155"/>
      <c r="MYC638" s="155"/>
      <c r="MYD638" s="155"/>
      <c r="MYE638" s="155"/>
      <c r="MYF638" s="155"/>
      <c r="MYG638" s="155"/>
      <c r="MYH638" s="155"/>
      <c r="MYI638" s="155"/>
      <c r="MYJ638" s="155"/>
      <c r="MYK638" s="155"/>
      <c r="MYL638" s="155"/>
      <c r="MYM638" s="155"/>
      <c r="MYN638" s="155"/>
      <c r="MYO638" s="155"/>
      <c r="MYP638" s="155"/>
      <c r="MYQ638" s="155"/>
      <c r="MYR638" s="155"/>
      <c r="MYS638" s="155"/>
      <c r="MYT638" s="155"/>
      <c r="MYU638" s="155"/>
      <c r="MYV638" s="155"/>
      <c r="MYW638" s="155"/>
      <c r="MYX638" s="155"/>
      <c r="MYY638" s="155"/>
      <c r="MYZ638" s="155"/>
      <c r="MZA638" s="155"/>
      <c r="MZB638" s="155"/>
      <c r="MZC638" s="155"/>
      <c r="MZD638" s="155"/>
      <c r="MZE638" s="155"/>
      <c r="MZF638" s="155"/>
      <c r="MZG638" s="155"/>
      <c r="MZH638" s="155"/>
      <c r="MZI638" s="155"/>
      <c r="MZJ638" s="155"/>
      <c r="MZK638" s="155"/>
      <c r="MZL638" s="155"/>
      <c r="MZM638" s="155"/>
      <c r="MZN638" s="155"/>
      <c r="MZO638" s="155"/>
      <c r="MZP638" s="155"/>
      <c r="MZQ638" s="155"/>
      <c r="MZR638" s="155"/>
      <c r="MZS638" s="155"/>
      <c r="MZT638" s="155"/>
      <c r="MZU638" s="155"/>
      <c r="MZV638" s="155"/>
      <c r="MZW638" s="155"/>
      <c r="MZX638" s="155"/>
      <c r="MZY638" s="155"/>
      <c r="MZZ638" s="155"/>
      <c r="NAA638" s="155"/>
      <c r="NAB638" s="155"/>
      <c r="NAC638" s="155"/>
      <c r="NAD638" s="155"/>
      <c r="NAE638" s="155"/>
      <c r="NAF638" s="155"/>
      <c r="NAG638" s="155"/>
      <c r="NAH638" s="155"/>
      <c r="NAI638" s="155"/>
      <c r="NAJ638" s="155"/>
      <c r="NAK638" s="155"/>
      <c r="NAL638" s="155"/>
      <c r="NAM638" s="155"/>
      <c r="NAN638" s="155"/>
      <c r="NAO638" s="155"/>
      <c r="NAP638" s="155"/>
      <c r="NAQ638" s="155"/>
      <c r="NAR638" s="155"/>
      <c r="NAS638" s="155"/>
      <c r="NAT638" s="155"/>
      <c r="NAU638" s="155"/>
      <c r="NAV638" s="155"/>
      <c r="NAW638" s="155"/>
      <c r="NAX638" s="155"/>
      <c r="NAY638" s="155"/>
      <c r="NAZ638" s="155"/>
      <c r="NBA638" s="155"/>
      <c r="NBB638" s="155"/>
      <c r="NBC638" s="155"/>
      <c r="NBD638" s="155"/>
      <c r="NBE638" s="155"/>
      <c r="NBF638" s="155"/>
      <c r="NBG638" s="155"/>
      <c r="NBH638" s="155"/>
      <c r="NBI638" s="155"/>
      <c r="NBJ638" s="155"/>
      <c r="NBK638" s="155"/>
      <c r="NBL638" s="155"/>
      <c r="NBM638" s="155"/>
      <c r="NBN638" s="155"/>
      <c r="NBO638" s="155"/>
      <c r="NBP638" s="155"/>
      <c r="NBQ638" s="155"/>
      <c r="NBR638" s="155"/>
      <c r="NBS638" s="155"/>
      <c r="NBT638" s="155"/>
      <c r="NBU638" s="155"/>
      <c r="NBV638" s="155"/>
      <c r="NBW638" s="155"/>
      <c r="NBX638" s="155"/>
      <c r="NBY638" s="155"/>
      <c r="NBZ638" s="155"/>
      <c r="NCA638" s="155"/>
      <c r="NCB638" s="155"/>
      <c r="NCC638" s="155"/>
      <c r="NCD638" s="155"/>
      <c r="NCE638" s="155"/>
      <c r="NCF638" s="155"/>
      <c r="NCG638" s="155"/>
      <c r="NCH638" s="155"/>
      <c r="NCI638" s="155"/>
      <c r="NCJ638" s="155"/>
      <c r="NCK638" s="155"/>
      <c r="NCL638" s="155"/>
      <c r="NCM638" s="155"/>
      <c r="NCN638" s="155"/>
      <c r="NCO638" s="155"/>
      <c r="NCP638" s="155"/>
      <c r="NCQ638" s="155"/>
      <c r="NCR638" s="155"/>
      <c r="NCS638" s="155"/>
      <c r="NCT638" s="155"/>
      <c r="NCU638" s="155"/>
      <c r="NCV638" s="155"/>
      <c r="NCW638" s="155"/>
      <c r="NCX638" s="155"/>
      <c r="NCY638" s="155"/>
      <c r="NCZ638" s="155"/>
      <c r="NDA638" s="155"/>
      <c r="NDB638" s="155"/>
      <c r="NDC638" s="155"/>
      <c r="NDD638" s="155"/>
      <c r="NDE638" s="155"/>
      <c r="NDF638" s="155"/>
      <c r="NDG638" s="155"/>
      <c r="NDH638" s="155"/>
      <c r="NDI638" s="155"/>
      <c r="NDJ638" s="155"/>
      <c r="NDK638" s="155"/>
      <c r="NDL638" s="155"/>
      <c r="NDM638" s="155"/>
      <c r="NDN638" s="155"/>
      <c r="NDO638" s="155"/>
      <c r="NDP638" s="155"/>
      <c r="NDQ638" s="155"/>
      <c r="NDR638" s="155"/>
      <c r="NDS638" s="155"/>
      <c r="NDT638" s="155"/>
      <c r="NDU638" s="155"/>
      <c r="NDV638" s="155"/>
      <c r="NDW638" s="155"/>
      <c r="NDX638" s="155"/>
      <c r="NDY638" s="155"/>
      <c r="NDZ638" s="155"/>
      <c r="NEA638" s="155"/>
      <c r="NEB638" s="155"/>
      <c r="NEC638" s="155"/>
      <c r="NED638" s="155"/>
      <c r="NEE638" s="155"/>
      <c r="NEF638" s="155"/>
      <c r="NEG638" s="155"/>
      <c r="NEH638" s="155"/>
      <c r="NEI638" s="155"/>
      <c r="NEJ638" s="155"/>
      <c r="NEK638" s="155"/>
      <c r="NEL638" s="155"/>
      <c r="NEM638" s="155"/>
      <c r="NEN638" s="155"/>
      <c r="NEO638" s="155"/>
      <c r="NEP638" s="155"/>
      <c r="NEQ638" s="155"/>
      <c r="NER638" s="155"/>
      <c r="NES638" s="155"/>
      <c r="NET638" s="155"/>
      <c r="NEU638" s="155"/>
      <c r="NEV638" s="155"/>
      <c r="NEW638" s="155"/>
      <c r="NEX638" s="155"/>
      <c r="NEY638" s="155"/>
      <c r="NEZ638" s="155"/>
      <c r="NFA638" s="155"/>
      <c r="NFB638" s="155"/>
      <c r="NFC638" s="155"/>
      <c r="NFD638" s="155"/>
      <c r="NFE638" s="155"/>
      <c r="NFF638" s="155"/>
      <c r="NFG638" s="155"/>
      <c r="NFH638" s="155"/>
      <c r="NFI638" s="155"/>
      <c r="NFJ638" s="155"/>
      <c r="NFK638" s="155"/>
      <c r="NFL638" s="155"/>
      <c r="NFM638" s="155"/>
      <c r="NFN638" s="155"/>
      <c r="NFO638" s="155"/>
      <c r="NFP638" s="155"/>
      <c r="NFQ638" s="155"/>
      <c r="NFR638" s="155"/>
      <c r="NFS638" s="155"/>
      <c r="NFT638" s="155"/>
      <c r="NFU638" s="155"/>
      <c r="NFV638" s="155"/>
      <c r="NFW638" s="155"/>
      <c r="NFX638" s="155"/>
      <c r="NFY638" s="155"/>
      <c r="NFZ638" s="155"/>
      <c r="NGA638" s="155"/>
      <c r="NGB638" s="155"/>
      <c r="NGC638" s="155"/>
      <c r="NGD638" s="155"/>
      <c r="NGE638" s="155"/>
      <c r="NGF638" s="155"/>
      <c r="NGG638" s="155"/>
      <c r="NGH638" s="155"/>
      <c r="NGI638" s="155"/>
      <c r="NGJ638" s="155"/>
      <c r="NGK638" s="155"/>
      <c r="NGL638" s="155"/>
      <c r="NGM638" s="155"/>
      <c r="NGN638" s="155"/>
      <c r="NGO638" s="155"/>
      <c r="NGP638" s="155"/>
      <c r="NGQ638" s="155"/>
      <c r="NGR638" s="155"/>
      <c r="NGS638" s="155"/>
      <c r="NGT638" s="155"/>
      <c r="NGU638" s="155"/>
      <c r="NGV638" s="155"/>
      <c r="NGW638" s="155"/>
      <c r="NGX638" s="155"/>
      <c r="NGY638" s="155"/>
      <c r="NGZ638" s="155"/>
      <c r="NHA638" s="155"/>
      <c r="NHB638" s="155"/>
      <c r="NHC638" s="155"/>
      <c r="NHD638" s="155"/>
      <c r="NHE638" s="155"/>
      <c r="NHF638" s="155"/>
      <c r="NHG638" s="155"/>
      <c r="NHH638" s="155"/>
      <c r="NHI638" s="155"/>
      <c r="NHJ638" s="155"/>
      <c r="NHK638" s="155"/>
      <c r="NHL638" s="155"/>
      <c r="NHM638" s="155"/>
      <c r="NHN638" s="155"/>
      <c r="NHO638" s="155"/>
      <c r="NHP638" s="155"/>
      <c r="NHQ638" s="155"/>
      <c r="NHR638" s="155"/>
      <c r="NHS638" s="155"/>
      <c r="NHT638" s="155"/>
      <c r="NHU638" s="155"/>
      <c r="NHV638" s="155"/>
      <c r="NHW638" s="155"/>
      <c r="NHX638" s="155"/>
      <c r="NHY638" s="155"/>
      <c r="NHZ638" s="155"/>
      <c r="NIA638" s="155"/>
      <c r="NIB638" s="155"/>
      <c r="NIC638" s="155"/>
      <c r="NID638" s="155"/>
      <c r="NIE638" s="155"/>
      <c r="NIF638" s="155"/>
      <c r="NIG638" s="155"/>
      <c r="NIH638" s="155"/>
      <c r="NII638" s="155"/>
      <c r="NIJ638" s="155"/>
      <c r="NIK638" s="155"/>
      <c r="NIL638" s="155"/>
      <c r="NIM638" s="155"/>
      <c r="NIN638" s="155"/>
      <c r="NIO638" s="155"/>
      <c r="NIP638" s="155"/>
      <c r="NIQ638" s="155"/>
      <c r="NIR638" s="155"/>
      <c r="NIS638" s="155"/>
      <c r="NIT638" s="155"/>
      <c r="NIU638" s="155"/>
      <c r="NIV638" s="155"/>
      <c r="NIW638" s="155"/>
      <c r="NIX638" s="155"/>
      <c r="NIY638" s="155"/>
      <c r="NIZ638" s="155"/>
      <c r="NJA638" s="155"/>
      <c r="NJB638" s="155"/>
      <c r="NJC638" s="155"/>
      <c r="NJD638" s="155"/>
      <c r="NJE638" s="155"/>
      <c r="NJF638" s="155"/>
      <c r="NJG638" s="155"/>
      <c r="NJH638" s="155"/>
      <c r="NJI638" s="155"/>
      <c r="NJJ638" s="155"/>
      <c r="NJK638" s="155"/>
      <c r="NJL638" s="155"/>
      <c r="NJM638" s="155"/>
      <c r="NJN638" s="155"/>
      <c r="NJO638" s="155"/>
      <c r="NJP638" s="155"/>
      <c r="NJQ638" s="155"/>
      <c r="NJR638" s="155"/>
      <c r="NJS638" s="155"/>
      <c r="NJT638" s="155"/>
      <c r="NJU638" s="155"/>
      <c r="NJV638" s="155"/>
      <c r="NJW638" s="155"/>
      <c r="NJX638" s="155"/>
      <c r="NJY638" s="155"/>
      <c r="NJZ638" s="155"/>
      <c r="NKA638" s="155"/>
      <c r="NKB638" s="155"/>
      <c r="NKC638" s="155"/>
      <c r="NKD638" s="155"/>
      <c r="NKE638" s="155"/>
      <c r="NKF638" s="155"/>
      <c r="NKG638" s="155"/>
      <c r="NKH638" s="155"/>
      <c r="NKI638" s="155"/>
      <c r="NKJ638" s="155"/>
      <c r="NKK638" s="155"/>
      <c r="NKL638" s="155"/>
      <c r="NKM638" s="155"/>
      <c r="NKN638" s="155"/>
      <c r="NKO638" s="155"/>
      <c r="NKP638" s="155"/>
      <c r="NKQ638" s="155"/>
      <c r="NKR638" s="155"/>
      <c r="NKS638" s="155"/>
      <c r="NKT638" s="155"/>
      <c r="NKU638" s="155"/>
      <c r="NKV638" s="155"/>
      <c r="NKW638" s="155"/>
      <c r="NKX638" s="155"/>
      <c r="NKY638" s="155"/>
      <c r="NKZ638" s="155"/>
      <c r="NLA638" s="155"/>
      <c r="NLB638" s="155"/>
      <c r="NLC638" s="155"/>
      <c r="NLD638" s="155"/>
      <c r="NLE638" s="155"/>
      <c r="NLF638" s="155"/>
      <c r="NLG638" s="155"/>
      <c r="NLH638" s="155"/>
      <c r="NLI638" s="155"/>
      <c r="NLJ638" s="155"/>
      <c r="NLK638" s="155"/>
      <c r="NLL638" s="155"/>
      <c r="NLM638" s="155"/>
      <c r="NLN638" s="155"/>
      <c r="NLO638" s="155"/>
      <c r="NLP638" s="155"/>
      <c r="NLQ638" s="155"/>
      <c r="NLR638" s="155"/>
      <c r="NLS638" s="155"/>
      <c r="NLT638" s="155"/>
      <c r="NLU638" s="155"/>
      <c r="NLV638" s="155"/>
      <c r="NLW638" s="155"/>
      <c r="NLX638" s="155"/>
      <c r="NLY638" s="155"/>
      <c r="NLZ638" s="155"/>
      <c r="NMA638" s="155"/>
      <c r="NMB638" s="155"/>
      <c r="NMC638" s="155"/>
      <c r="NMD638" s="155"/>
      <c r="NME638" s="155"/>
      <c r="NMF638" s="155"/>
      <c r="NMG638" s="155"/>
      <c r="NMH638" s="155"/>
      <c r="NMI638" s="155"/>
      <c r="NMJ638" s="155"/>
      <c r="NMK638" s="155"/>
      <c r="NML638" s="155"/>
      <c r="NMM638" s="155"/>
      <c r="NMN638" s="155"/>
      <c r="NMO638" s="155"/>
      <c r="NMP638" s="155"/>
      <c r="NMQ638" s="155"/>
      <c r="NMR638" s="155"/>
      <c r="NMS638" s="155"/>
      <c r="NMT638" s="155"/>
      <c r="NMU638" s="155"/>
      <c r="NMV638" s="155"/>
      <c r="NMW638" s="155"/>
      <c r="NMX638" s="155"/>
      <c r="NMY638" s="155"/>
      <c r="NMZ638" s="155"/>
      <c r="NNA638" s="155"/>
      <c r="NNB638" s="155"/>
      <c r="NNC638" s="155"/>
      <c r="NND638" s="155"/>
      <c r="NNE638" s="155"/>
      <c r="NNF638" s="155"/>
      <c r="NNG638" s="155"/>
      <c r="NNH638" s="155"/>
      <c r="NNI638" s="155"/>
      <c r="NNJ638" s="155"/>
      <c r="NNK638" s="155"/>
      <c r="NNL638" s="155"/>
      <c r="NNM638" s="155"/>
      <c r="NNN638" s="155"/>
      <c r="NNO638" s="155"/>
      <c r="NNP638" s="155"/>
      <c r="NNQ638" s="155"/>
      <c r="NNR638" s="155"/>
      <c r="NNS638" s="155"/>
      <c r="NNT638" s="155"/>
      <c r="NNU638" s="155"/>
      <c r="NNV638" s="155"/>
      <c r="NNW638" s="155"/>
      <c r="NNX638" s="155"/>
      <c r="NNY638" s="155"/>
      <c r="NNZ638" s="155"/>
      <c r="NOA638" s="155"/>
      <c r="NOB638" s="155"/>
      <c r="NOC638" s="155"/>
      <c r="NOD638" s="155"/>
      <c r="NOE638" s="155"/>
      <c r="NOF638" s="155"/>
      <c r="NOG638" s="155"/>
      <c r="NOH638" s="155"/>
      <c r="NOI638" s="155"/>
      <c r="NOJ638" s="155"/>
      <c r="NOK638" s="155"/>
      <c r="NOL638" s="155"/>
      <c r="NOM638" s="155"/>
      <c r="NON638" s="155"/>
      <c r="NOO638" s="155"/>
      <c r="NOP638" s="155"/>
      <c r="NOQ638" s="155"/>
      <c r="NOR638" s="155"/>
      <c r="NOS638" s="155"/>
      <c r="NOT638" s="155"/>
      <c r="NOU638" s="155"/>
      <c r="NOV638" s="155"/>
      <c r="NOW638" s="155"/>
      <c r="NOX638" s="155"/>
      <c r="NOY638" s="155"/>
      <c r="NOZ638" s="155"/>
      <c r="NPA638" s="155"/>
      <c r="NPB638" s="155"/>
      <c r="NPC638" s="155"/>
      <c r="NPD638" s="155"/>
      <c r="NPE638" s="155"/>
      <c r="NPF638" s="155"/>
      <c r="NPG638" s="155"/>
      <c r="NPH638" s="155"/>
      <c r="NPI638" s="155"/>
      <c r="NPJ638" s="155"/>
      <c r="NPK638" s="155"/>
      <c r="NPL638" s="155"/>
      <c r="NPM638" s="155"/>
      <c r="NPN638" s="155"/>
      <c r="NPO638" s="155"/>
      <c r="NPP638" s="155"/>
      <c r="NPQ638" s="155"/>
      <c r="NPR638" s="155"/>
      <c r="NPS638" s="155"/>
      <c r="NPT638" s="155"/>
      <c r="NPU638" s="155"/>
      <c r="NPV638" s="155"/>
      <c r="NPW638" s="155"/>
      <c r="NPX638" s="155"/>
      <c r="NPY638" s="155"/>
      <c r="NPZ638" s="155"/>
      <c r="NQA638" s="155"/>
      <c r="NQB638" s="155"/>
      <c r="NQC638" s="155"/>
      <c r="NQD638" s="155"/>
      <c r="NQE638" s="155"/>
      <c r="NQF638" s="155"/>
      <c r="NQG638" s="155"/>
      <c r="NQH638" s="155"/>
      <c r="NQI638" s="155"/>
      <c r="NQJ638" s="155"/>
      <c r="NQK638" s="155"/>
      <c r="NQL638" s="155"/>
      <c r="NQM638" s="155"/>
      <c r="NQN638" s="155"/>
      <c r="NQO638" s="155"/>
      <c r="NQP638" s="155"/>
      <c r="NQQ638" s="155"/>
      <c r="NQR638" s="155"/>
      <c r="NQS638" s="155"/>
      <c r="NQT638" s="155"/>
      <c r="NQU638" s="155"/>
      <c r="NQV638" s="155"/>
      <c r="NQW638" s="155"/>
      <c r="NQX638" s="155"/>
      <c r="NQY638" s="155"/>
      <c r="NQZ638" s="155"/>
      <c r="NRA638" s="155"/>
      <c r="NRB638" s="155"/>
      <c r="NRC638" s="155"/>
      <c r="NRD638" s="155"/>
      <c r="NRE638" s="155"/>
      <c r="NRF638" s="155"/>
      <c r="NRG638" s="155"/>
      <c r="NRH638" s="155"/>
      <c r="NRI638" s="155"/>
      <c r="NRJ638" s="155"/>
      <c r="NRK638" s="155"/>
      <c r="NRL638" s="155"/>
      <c r="NRM638" s="155"/>
      <c r="NRN638" s="155"/>
      <c r="NRO638" s="155"/>
      <c r="NRP638" s="155"/>
      <c r="NRQ638" s="155"/>
      <c r="NRR638" s="155"/>
      <c r="NRS638" s="155"/>
      <c r="NRT638" s="155"/>
      <c r="NRU638" s="155"/>
      <c r="NRV638" s="155"/>
      <c r="NRW638" s="155"/>
      <c r="NRX638" s="155"/>
      <c r="NRY638" s="155"/>
      <c r="NRZ638" s="155"/>
      <c r="NSA638" s="155"/>
      <c r="NSB638" s="155"/>
      <c r="NSC638" s="155"/>
      <c r="NSD638" s="155"/>
      <c r="NSE638" s="155"/>
      <c r="NSF638" s="155"/>
      <c r="NSG638" s="155"/>
      <c r="NSH638" s="155"/>
      <c r="NSI638" s="155"/>
      <c r="NSJ638" s="155"/>
      <c r="NSK638" s="155"/>
      <c r="NSL638" s="155"/>
      <c r="NSM638" s="155"/>
      <c r="NSN638" s="155"/>
      <c r="NSO638" s="155"/>
      <c r="NSP638" s="155"/>
      <c r="NSQ638" s="155"/>
      <c r="NSR638" s="155"/>
      <c r="NSS638" s="155"/>
      <c r="NST638" s="155"/>
      <c r="NSU638" s="155"/>
      <c r="NSV638" s="155"/>
      <c r="NSW638" s="155"/>
      <c r="NSX638" s="155"/>
      <c r="NSY638" s="155"/>
      <c r="NSZ638" s="155"/>
      <c r="NTA638" s="155"/>
      <c r="NTB638" s="155"/>
      <c r="NTC638" s="155"/>
      <c r="NTD638" s="155"/>
      <c r="NTE638" s="155"/>
      <c r="NTF638" s="155"/>
      <c r="NTG638" s="155"/>
      <c r="NTH638" s="155"/>
      <c r="NTI638" s="155"/>
      <c r="NTJ638" s="155"/>
      <c r="NTK638" s="155"/>
      <c r="NTL638" s="155"/>
      <c r="NTM638" s="155"/>
      <c r="NTN638" s="155"/>
      <c r="NTO638" s="155"/>
      <c r="NTP638" s="155"/>
      <c r="NTQ638" s="155"/>
      <c r="NTR638" s="155"/>
      <c r="NTS638" s="155"/>
      <c r="NTT638" s="155"/>
      <c r="NTU638" s="155"/>
      <c r="NTV638" s="155"/>
      <c r="NTW638" s="155"/>
      <c r="NTX638" s="155"/>
      <c r="NTY638" s="155"/>
      <c r="NTZ638" s="155"/>
      <c r="NUA638" s="155"/>
      <c r="NUB638" s="155"/>
      <c r="NUC638" s="155"/>
      <c r="NUD638" s="155"/>
      <c r="NUE638" s="155"/>
      <c r="NUF638" s="155"/>
      <c r="NUG638" s="155"/>
      <c r="NUH638" s="155"/>
      <c r="NUI638" s="155"/>
      <c r="NUJ638" s="155"/>
      <c r="NUK638" s="155"/>
      <c r="NUL638" s="155"/>
      <c r="NUM638" s="155"/>
      <c r="NUN638" s="155"/>
      <c r="NUO638" s="155"/>
      <c r="NUP638" s="155"/>
      <c r="NUQ638" s="155"/>
      <c r="NUR638" s="155"/>
      <c r="NUS638" s="155"/>
      <c r="NUT638" s="155"/>
      <c r="NUU638" s="155"/>
      <c r="NUV638" s="155"/>
      <c r="NUW638" s="155"/>
      <c r="NUX638" s="155"/>
      <c r="NUY638" s="155"/>
      <c r="NUZ638" s="155"/>
      <c r="NVA638" s="155"/>
      <c r="NVB638" s="155"/>
      <c r="NVC638" s="155"/>
      <c r="NVD638" s="155"/>
      <c r="NVE638" s="155"/>
      <c r="NVF638" s="155"/>
      <c r="NVG638" s="155"/>
      <c r="NVH638" s="155"/>
      <c r="NVI638" s="155"/>
      <c r="NVJ638" s="155"/>
      <c r="NVK638" s="155"/>
      <c r="NVL638" s="155"/>
      <c r="NVM638" s="155"/>
      <c r="NVN638" s="155"/>
      <c r="NVO638" s="155"/>
      <c r="NVP638" s="155"/>
      <c r="NVQ638" s="155"/>
      <c r="NVR638" s="155"/>
      <c r="NVS638" s="155"/>
      <c r="NVT638" s="155"/>
      <c r="NVU638" s="155"/>
      <c r="NVV638" s="155"/>
      <c r="NVW638" s="155"/>
      <c r="NVX638" s="155"/>
      <c r="NVY638" s="155"/>
      <c r="NVZ638" s="155"/>
      <c r="NWA638" s="155"/>
      <c r="NWB638" s="155"/>
      <c r="NWC638" s="155"/>
      <c r="NWD638" s="155"/>
      <c r="NWE638" s="155"/>
      <c r="NWF638" s="155"/>
      <c r="NWG638" s="155"/>
      <c r="NWH638" s="155"/>
      <c r="NWI638" s="155"/>
      <c r="NWJ638" s="155"/>
      <c r="NWK638" s="155"/>
      <c r="NWL638" s="155"/>
      <c r="NWM638" s="155"/>
      <c r="NWN638" s="155"/>
      <c r="NWO638" s="155"/>
      <c r="NWP638" s="155"/>
      <c r="NWQ638" s="155"/>
      <c r="NWR638" s="155"/>
      <c r="NWS638" s="155"/>
      <c r="NWT638" s="155"/>
      <c r="NWU638" s="155"/>
      <c r="NWV638" s="155"/>
      <c r="NWW638" s="155"/>
      <c r="NWX638" s="155"/>
      <c r="NWY638" s="155"/>
      <c r="NWZ638" s="155"/>
      <c r="NXA638" s="155"/>
      <c r="NXB638" s="155"/>
      <c r="NXC638" s="155"/>
      <c r="NXD638" s="155"/>
      <c r="NXE638" s="155"/>
      <c r="NXF638" s="155"/>
      <c r="NXG638" s="155"/>
      <c r="NXH638" s="155"/>
      <c r="NXI638" s="155"/>
      <c r="NXJ638" s="155"/>
      <c r="NXK638" s="155"/>
      <c r="NXL638" s="155"/>
      <c r="NXM638" s="155"/>
      <c r="NXN638" s="155"/>
      <c r="NXO638" s="155"/>
      <c r="NXP638" s="155"/>
      <c r="NXQ638" s="155"/>
      <c r="NXR638" s="155"/>
      <c r="NXS638" s="155"/>
      <c r="NXT638" s="155"/>
      <c r="NXU638" s="155"/>
      <c r="NXV638" s="155"/>
      <c r="NXW638" s="155"/>
      <c r="NXX638" s="155"/>
      <c r="NXY638" s="155"/>
      <c r="NXZ638" s="155"/>
      <c r="NYA638" s="155"/>
      <c r="NYB638" s="155"/>
      <c r="NYC638" s="155"/>
      <c r="NYD638" s="155"/>
      <c r="NYE638" s="155"/>
      <c r="NYF638" s="155"/>
      <c r="NYG638" s="155"/>
      <c r="NYH638" s="155"/>
      <c r="NYI638" s="155"/>
      <c r="NYJ638" s="155"/>
      <c r="NYK638" s="155"/>
      <c r="NYL638" s="155"/>
      <c r="NYM638" s="155"/>
      <c r="NYN638" s="155"/>
      <c r="NYO638" s="155"/>
      <c r="NYP638" s="155"/>
      <c r="NYQ638" s="155"/>
      <c r="NYR638" s="155"/>
      <c r="NYS638" s="155"/>
      <c r="NYT638" s="155"/>
      <c r="NYU638" s="155"/>
      <c r="NYV638" s="155"/>
      <c r="NYW638" s="155"/>
      <c r="NYX638" s="155"/>
      <c r="NYY638" s="155"/>
      <c r="NYZ638" s="155"/>
      <c r="NZA638" s="155"/>
      <c r="NZB638" s="155"/>
      <c r="NZC638" s="155"/>
      <c r="NZD638" s="155"/>
      <c r="NZE638" s="155"/>
      <c r="NZF638" s="155"/>
      <c r="NZG638" s="155"/>
      <c r="NZH638" s="155"/>
      <c r="NZI638" s="155"/>
      <c r="NZJ638" s="155"/>
      <c r="NZK638" s="155"/>
      <c r="NZL638" s="155"/>
      <c r="NZM638" s="155"/>
      <c r="NZN638" s="155"/>
      <c r="NZO638" s="155"/>
      <c r="NZP638" s="155"/>
      <c r="NZQ638" s="155"/>
      <c r="NZR638" s="155"/>
      <c r="NZS638" s="155"/>
      <c r="NZT638" s="155"/>
      <c r="NZU638" s="155"/>
      <c r="NZV638" s="155"/>
      <c r="NZW638" s="155"/>
      <c r="NZX638" s="155"/>
      <c r="NZY638" s="155"/>
      <c r="NZZ638" s="155"/>
      <c r="OAA638" s="155"/>
      <c r="OAB638" s="155"/>
      <c r="OAC638" s="155"/>
      <c r="OAD638" s="155"/>
      <c r="OAE638" s="155"/>
      <c r="OAF638" s="155"/>
      <c r="OAG638" s="155"/>
      <c r="OAH638" s="155"/>
      <c r="OAI638" s="155"/>
      <c r="OAJ638" s="155"/>
      <c r="OAK638" s="155"/>
      <c r="OAL638" s="155"/>
      <c r="OAM638" s="155"/>
      <c r="OAN638" s="155"/>
      <c r="OAO638" s="155"/>
      <c r="OAP638" s="155"/>
      <c r="OAQ638" s="155"/>
      <c r="OAR638" s="155"/>
      <c r="OAS638" s="155"/>
      <c r="OAT638" s="155"/>
      <c r="OAU638" s="155"/>
      <c r="OAV638" s="155"/>
      <c r="OAW638" s="155"/>
      <c r="OAX638" s="155"/>
      <c r="OAY638" s="155"/>
      <c r="OAZ638" s="155"/>
      <c r="OBA638" s="155"/>
      <c r="OBB638" s="155"/>
      <c r="OBC638" s="155"/>
      <c r="OBD638" s="155"/>
      <c r="OBE638" s="155"/>
      <c r="OBF638" s="155"/>
      <c r="OBG638" s="155"/>
      <c r="OBH638" s="155"/>
      <c r="OBI638" s="155"/>
      <c r="OBJ638" s="155"/>
      <c r="OBK638" s="155"/>
      <c r="OBL638" s="155"/>
      <c r="OBM638" s="155"/>
      <c r="OBN638" s="155"/>
      <c r="OBO638" s="155"/>
      <c r="OBP638" s="155"/>
      <c r="OBQ638" s="155"/>
      <c r="OBR638" s="155"/>
      <c r="OBS638" s="155"/>
      <c r="OBT638" s="155"/>
      <c r="OBU638" s="155"/>
      <c r="OBV638" s="155"/>
      <c r="OBW638" s="155"/>
      <c r="OBX638" s="155"/>
      <c r="OBY638" s="155"/>
      <c r="OBZ638" s="155"/>
      <c r="OCA638" s="155"/>
      <c r="OCB638" s="155"/>
      <c r="OCC638" s="155"/>
      <c r="OCD638" s="155"/>
      <c r="OCE638" s="155"/>
      <c r="OCF638" s="155"/>
      <c r="OCG638" s="155"/>
      <c r="OCH638" s="155"/>
      <c r="OCI638" s="155"/>
      <c r="OCJ638" s="155"/>
      <c r="OCK638" s="155"/>
      <c r="OCL638" s="155"/>
      <c r="OCM638" s="155"/>
      <c r="OCN638" s="155"/>
      <c r="OCO638" s="155"/>
      <c r="OCP638" s="155"/>
      <c r="OCQ638" s="155"/>
      <c r="OCR638" s="155"/>
      <c r="OCS638" s="155"/>
      <c r="OCT638" s="155"/>
      <c r="OCU638" s="155"/>
      <c r="OCV638" s="155"/>
      <c r="OCW638" s="155"/>
      <c r="OCX638" s="155"/>
      <c r="OCY638" s="155"/>
      <c r="OCZ638" s="155"/>
      <c r="ODA638" s="155"/>
      <c r="ODB638" s="155"/>
      <c r="ODC638" s="155"/>
      <c r="ODD638" s="155"/>
      <c r="ODE638" s="155"/>
      <c r="ODF638" s="155"/>
      <c r="ODG638" s="155"/>
      <c r="ODH638" s="155"/>
      <c r="ODI638" s="155"/>
      <c r="ODJ638" s="155"/>
      <c r="ODK638" s="155"/>
      <c r="ODL638" s="155"/>
      <c r="ODM638" s="155"/>
      <c r="ODN638" s="155"/>
      <c r="ODO638" s="155"/>
      <c r="ODP638" s="155"/>
      <c r="ODQ638" s="155"/>
      <c r="ODR638" s="155"/>
      <c r="ODS638" s="155"/>
      <c r="ODT638" s="155"/>
      <c r="ODU638" s="155"/>
      <c r="ODV638" s="155"/>
      <c r="ODW638" s="155"/>
      <c r="ODX638" s="155"/>
      <c r="ODY638" s="155"/>
      <c r="ODZ638" s="155"/>
      <c r="OEA638" s="155"/>
      <c r="OEB638" s="155"/>
      <c r="OEC638" s="155"/>
      <c r="OED638" s="155"/>
      <c r="OEE638" s="155"/>
      <c r="OEF638" s="155"/>
      <c r="OEG638" s="155"/>
      <c r="OEH638" s="155"/>
      <c r="OEI638" s="155"/>
      <c r="OEJ638" s="155"/>
      <c r="OEK638" s="155"/>
      <c r="OEL638" s="155"/>
      <c r="OEM638" s="155"/>
      <c r="OEN638" s="155"/>
      <c r="OEO638" s="155"/>
      <c r="OEP638" s="155"/>
      <c r="OEQ638" s="155"/>
      <c r="OER638" s="155"/>
      <c r="OES638" s="155"/>
      <c r="OET638" s="155"/>
      <c r="OEU638" s="155"/>
      <c r="OEV638" s="155"/>
      <c r="OEW638" s="155"/>
      <c r="OEX638" s="155"/>
      <c r="OEY638" s="155"/>
      <c r="OEZ638" s="155"/>
      <c r="OFA638" s="155"/>
      <c r="OFB638" s="155"/>
      <c r="OFC638" s="155"/>
      <c r="OFD638" s="155"/>
      <c r="OFE638" s="155"/>
      <c r="OFF638" s="155"/>
      <c r="OFG638" s="155"/>
      <c r="OFH638" s="155"/>
      <c r="OFI638" s="155"/>
      <c r="OFJ638" s="155"/>
      <c r="OFK638" s="155"/>
      <c r="OFL638" s="155"/>
      <c r="OFM638" s="155"/>
      <c r="OFN638" s="155"/>
      <c r="OFO638" s="155"/>
      <c r="OFP638" s="155"/>
      <c r="OFQ638" s="155"/>
      <c r="OFR638" s="155"/>
      <c r="OFS638" s="155"/>
      <c r="OFT638" s="155"/>
      <c r="OFU638" s="155"/>
      <c r="OFV638" s="155"/>
      <c r="OFW638" s="155"/>
      <c r="OFX638" s="155"/>
      <c r="OFY638" s="155"/>
      <c r="OFZ638" s="155"/>
      <c r="OGA638" s="155"/>
      <c r="OGB638" s="155"/>
      <c r="OGC638" s="155"/>
      <c r="OGD638" s="155"/>
      <c r="OGE638" s="155"/>
      <c r="OGF638" s="155"/>
      <c r="OGG638" s="155"/>
      <c r="OGH638" s="155"/>
      <c r="OGI638" s="155"/>
      <c r="OGJ638" s="155"/>
      <c r="OGK638" s="155"/>
      <c r="OGL638" s="155"/>
      <c r="OGM638" s="155"/>
      <c r="OGN638" s="155"/>
      <c r="OGO638" s="155"/>
      <c r="OGP638" s="155"/>
      <c r="OGQ638" s="155"/>
      <c r="OGR638" s="155"/>
      <c r="OGS638" s="155"/>
      <c r="OGT638" s="155"/>
      <c r="OGU638" s="155"/>
      <c r="OGV638" s="155"/>
      <c r="OGW638" s="155"/>
      <c r="OGX638" s="155"/>
      <c r="OGY638" s="155"/>
      <c r="OGZ638" s="155"/>
      <c r="OHA638" s="155"/>
      <c r="OHB638" s="155"/>
      <c r="OHC638" s="155"/>
      <c r="OHD638" s="155"/>
      <c r="OHE638" s="155"/>
      <c r="OHF638" s="155"/>
      <c r="OHG638" s="155"/>
      <c r="OHH638" s="155"/>
      <c r="OHI638" s="155"/>
      <c r="OHJ638" s="155"/>
      <c r="OHK638" s="155"/>
      <c r="OHL638" s="155"/>
      <c r="OHM638" s="155"/>
      <c r="OHN638" s="155"/>
      <c r="OHO638" s="155"/>
      <c r="OHP638" s="155"/>
      <c r="OHQ638" s="155"/>
      <c r="OHR638" s="155"/>
      <c r="OHS638" s="155"/>
      <c r="OHT638" s="155"/>
      <c r="OHU638" s="155"/>
      <c r="OHV638" s="155"/>
      <c r="OHW638" s="155"/>
      <c r="OHX638" s="155"/>
      <c r="OHY638" s="155"/>
      <c r="OHZ638" s="155"/>
      <c r="OIA638" s="155"/>
      <c r="OIB638" s="155"/>
      <c r="OIC638" s="155"/>
      <c r="OID638" s="155"/>
      <c r="OIE638" s="155"/>
      <c r="OIF638" s="155"/>
      <c r="OIG638" s="155"/>
      <c r="OIH638" s="155"/>
      <c r="OII638" s="155"/>
      <c r="OIJ638" s="155"/>
      <c r="OIK638" s="155"/>
      <c r="OIL638" s="155"/>
      <c r="OIM638" s="155"/>
      <c r="OIN638" s="155"/>
      <c r="OIO638" s="155"/>
      <c r="OIP638" s="155"/>
      <c r="OIQ638" s="155"/>
      <c r="OIR638" s="155"/>
      <c r="OIS638" s="155"/>
      <c r="OIT638" s="155"/>
      <c r="OIU638" s="155"/>
      <c r="OIV638" s="155"/>
      <c r="OIW638" s="155"/>
      <c r="OIX638" s="155"/>
      <c r="OIY638" s="155"/>
      <c r="OIZ638" s="155"/>
      <c r="OJA638" s="155"/>
      <c r="OJB638" s="155"/>
      <c r="OJC638" s="155"/>
      <c r="OJD638" s="155"/>
      <c r="OJE638" s="155"/>
      <c r="OJF638" s="155"/>
      <c r="OJG638" s="155"/>
      <c r="OJH638" s="155"/>
      <c r="OJI638" s="155"/>
      <c r="OJJ638" s="155"/>
      <c r="OJK638" s="155"/>
      <c r="OJL638" s="155"/>
      <c r="OJM638" s="155"/>
      <c r="OJN638" s="155"/>
      <c r="OJO638" s="155"/>
      <c r="OJP638" s="155"/>
      <c r="OJQ638" s="155"/>
      <c r="OJR638" s="155"/>
      <c r="OJS638" s="155"/>
      <c r="OJT638" s="155"/>
      <c r="OJU638" s="155"/>
      <c r="OJV638" s="155"/>
      <c r="OJW638" s="155"/>
      <c r="OJX638" s="155"/>
      <c r="OJY638" s="155"/>
      <c r="OJZ638" s="155"/>
      <c r="OKA638" s="155"/>
      <c r="OKB638" s="155"/>
      <c r="OKC638" s="155"/>
      <c r="OKD638" s="155"/>
      <c r="OKE638" s="155"/>
      <c r="OKF638" s="155"/>
      <c r="OKG638" s="155"/>
      <c r="OKH638" s="155"/>
      <c r="OKI638" s="155"/>
      <c r="OKJ638" s="155"/>
      <c r="OKK638" s="155"/>
      <c r="OKL638" s="155"/>
      <c r="OKM638" s="155"/>
      <c r="OKN638" s="155"/>
      <c r="OKO638" s="155"/>
      <c r="OKP638" s="155"/>
      <c r="OKQ638" s="155"/>
      <c r="OKR638" s="155"/>
      <c r="OKS638" s="155"/>
      <c r="OKT638" s="155"/>
      <c r="OKU638" s="155"/>
      <c r="OKV638" s="155"/>
      <c r="OKW638" s="155"/>
      <c r="OKX638" s="155"/>
      <c r="OKY638" s="155"/>
      <c r="OKZ638" s="155"/>
      <c r="OLA638" s="155"/>
      <c r="OLB638" s="155"/>
      <c r="OLC638" s="155"/>
      <c r="OLD638" s="155"/>
      <c r="OLE638" s="155"/>
      <c r="OLF638" s="155"/>
      <c r="OLG638" s="155"/>
      <c r="OLH638" s="155"/>
      <c r="OLI638" s="155"/>
      <c r="OLJ638" s="155"/>
      <c r="OLK638" s="155"/>
      <c r="OLL638" s="155"/>
      <c r="OLM638" s="155"/>
      <c r="OLN638" s="155"/>
      <c r="OLO638" s="155"/>
      <c r="OLP638" s="155"/>
      <c r="OLQ638" s="155"/>
      <c r="OLR638" s="155"/>
      <c r="OLS638" s="155"/>
      <c r="OLT638" s="155"/>
      <c r="OLU638" s="155"/>
      <c r="OLV638" s="155"/>
      <c r="OLW638" s="155"/>
      <c r="OLX638" s="155"/>
      <c r="OLY638" s="155"/>
      <c r="OLZ638" s="155"/>
      <c r="OMA638" s="155"/>
      <c r="OMB638" s="155"/>
      <c r="OMC638" s="155"/>
      <c r="OMD638" s="155"/>
      <c r="OME638" s="155"/>
      <c r="OMF638" s="155"/>
      <c r="OMG638" s="155"/>
      <c r="OMH638" s="155"/>
      <c r="OMI638" s="155"/>
      <c r="OMJ638" s="155"/>
      <c r="OMK638" s="155"/>
      <c r="OML638" s="155"/>
      <c r="OMM638" s="155"/>
      <c r="OMN638" s="155"/>
      <c r="OMO638" s="155"/>
      <c r="OMP638" s="155"/>
      <c r="OMQ638" s="155"/>
      <c r="OMR638" s="155"/>
      <c r="OMS638" s="155"/>
      <c r="OMT638" s="155"/>
      <c r="OMU638" s="155"/>
      <c r="OMV638" s="155"/>
      <c r="OMW638" s="155"/>
      <c r="OMX638" s="155"/>
      <c r="OMY638" s="155"/>
      <c r="OMZ638" s="155"/>
      <c r="ONA638" s="155"/>
      <c r="ONB638" s="155"/>
      <c r="ONC638" s="155"/>
      <c r="OND638" s="155"/>
      <c r="ONE638" s="155"/>
      <c r="ONF638" s="155"/>
      <c r="ONG638" s="155"/>
      <c r="ONH638" s="155"/>
      <c r="ONI638" s="155"/>
      <c r="ONJ638" s="155"/>
      <c r="ONK638" s="155"/>
      <c r="ONL638" s="155"/>
      <c r="ONM638" s="155"/>
      <c r="ONN638" s="155"/>
      <c r="ONO638" s="155"/>
      <c r="ONP638" s="155"/>
      <c r="ONQ638" s="155"/>
      <c r="ONR638" s="155"/>
      <c r="ONS638" s="155"/>
      <c r="ONT638" s="155"/>
      <c r="ONU638" s="155"/>
      <c r="ONV638" s="155"/>
      <c r="ONW638" s="155"/>
      <c r="ONX638" s="155"/>
      <c r="ONY638" s="155"/>
      <c r="ONZ638" s="155"/>
      <c r="OOA638" s="155"/>
      <c r="OOB638" s="155"/>
      <c r="OOC638" s="155"/>
      <c r="OOD638" s="155"/>
      <c r="OOE638" s="155"/>
      <c r="OOF638" s="155"/>
      <c r="OOG638" s="155"/>
      <c r="OOH638" s="155"/>
      <c r="OOI638" s="155"/>
      <c r="OOJ638" s="155"/>
      <c r="OOK638" s="155"/>
      <c r="OOL638" s="155"/>
      <c r="OOM638" s="155"/>
      <c r="OON638" s="155"/>
      <c r="OOO638" s="155"/>
      <c r="OOP638" s="155"/>
      <c r="OOQ638" s="155"/>
      <c r="OOR638" s="155"/>
      <c r="OOS638" s="155"/>
      <c r="OOT638" s="155"/>
      <c r="OOU638" s="155"/>
      <c r="OOV638" s="155"/>
      <c r="OOW638" s="155"/>
      <c r="OOX638" s="155"/>
      <c r="OOY638" s="155"/>
      <c r="OOZ638" s="155"/>
      <c r="OPA638" s="155"/>
      <c r="OPB638" s="155"/>
      <c r="OPC638" s="155"/>
      <c r="OPD638" s="155"/>
      <c r="OPE638" s="155"/>
      <c r="OPF638" s="155"/>
      <c r="OPG638" s="155"/>
      <c r="OPH638" s="155"/>
      <c r="OPI638" s="155"/>
      <c r="OPJ638" s="155"/>
      <c r="OPK638" s="155"/>
      <c r="OPL638" s="155"/>
      <c r="OPM638" s="155"/>
      <c r="OPN638" s="155"/>
      <c r="OPO638" s="155"/>
      <c r="OPP638" s="155"/>
      <c r="OPQ638" s="155"/>
      <c r="OPR638" s="155"/>
      <c r="OPS638" s="155"/>
      <c r="OPT638" s="155"/>
      <c r="OPU638" s="155"/>
      <c r="OPV638" s="155"/>
      <c r="OPW638" s="155"/>
      <c r="OPX638" s="155"/>
      <c r="OPY638" s="155"/>
      <c r="OPZ638" s="155"/>
      <c r="OQA638" s="155"/>
      <c r="OQB638" s="155"/>
      <c r="OQC638" s="155"/>
      <c r="OQD638" s="155"/>
      <c r="OQE638" s="155"/>
      <c r="OQF638" s="155"/>
      <c r="OQG638" s="155"/>
      <c r="OQH638" s="155"/>
      <c r="OQI638" s="155"/>
      <c r="OQJ638" s="155"/>
      <c r="OQK638" s="155"/>
      <c r="OQL638" s="155"/>
      <c r="OQM638" s="155"/>
      <c r="OQN638" s="155"/>
      <c r="OQO638" s="155"/>
      <c r="OQP638" s="155"/>
      <c r="OQQ638" s="155"/>
      <c r="OQR638" s="155"/>
      <c r="OQS638" s="155"/>
      <c r="OQT638" s="155"/>
      <c r="OQU638" s="155"/>
      <c r="OQV638" s="155"/>
      <c r="OQW638" s="155"/>
      <c r="OQX638" s="155"/>
      <c r="OQY638" s="155"/>
      <c r="OQZ638" s="155"/>
      <c r="ORA638" s="155"/>
      <c r="ORB638" s="155"/>
      <c r="ORC638" s="155"/>
      <c r="ORD638" s="155"/>
      <c r="ORE638" s="155"/>
      <c r="ORF638" s="155"/>
      <c r="ORG638" s="155"/>
      <c r="ORH638" s="155"/>
      <c r="ORI638" s="155"/>
      <c r="ORJ638" s="155"/>
      <c r="ORK638" s="155"/>
      <c r="ORL638" s="155"/>
      <c r="ORM638" s="155"/>
      <c r="ORN638" s="155"/>
      <c r="ORO638" s="155"/>
      <c r="ORP638" s="155"/>
      <c r="ORQ638" s="155"/>
      <c r="ORR638" s="155"/>
      <c r="ORS638" s="155"/>
      <c r="ORT638" s="155"/>
      <c r="ORU638" s="155"/>
      <c r="ORV638" s="155"/>
      <c r="ORW638" s="155"/>
      <c r="ORX638" s="155"/>
      <c r="ORY638" s="155"/>
      <c r="ORZ638" s="155"/>
      <c r="OSA638" s="155"/>
      <c r="OSB638" s="155"/>
      <c r="OSC638" s="155"/>
      <c r="OSD638" s="155"/>
      <c r="OSE638" s="155"/>
      <c r="OSF638" s="155"/>
      <c r="OSG638" s="155"/>
      <c r="OSH638" s="155"/>
      <c r="OSI638" s="155"/>
      <c r="OSJ638" s="155"/>
      <c r="OSK638" s="155"/>
      <c r="OSL638" s="155"/>
      <c r="OSM638" s="155"/>
      <c r="OSN638" s="155"/>
      <c r="OSO638" s="155"/>
      <c r="OSP638" s="155"/>
      <c r="OSQ638" s="155"/>
      <c r="OSR638" s="155"/>
      <c r="OSS638" s="155"/>
      <c r="OST638" s="155"/>
      <c r="OSU638" s="155"/>
      <c r="OSV638" s="155"/>
      <c r="OSW638" s="155"/>
      <c r="OSX638" s="155"/>
      <c r="OSY638" s="155"/>
      <c r="OSZ638" s="155"/>
      <c r="OTA638" s="155"/>
      <c r="OTB638" s="155"/>
      <c r="OTC638" s="155"/>
      <c r="OTD638" s="155"/>
      <c r="OTE638" s="155"/>
      <c r="OTF638" s="155"/>
      <c r="OTG638" s="155"/>
      <c r="OTH638" s="155"/>
      <c r="OTI638" s="155"/>
      <c r="OTJ638" s="155"/>
      <c r="OTK638" s="155"/>
      <c r="OTL638" s="155"/>
      <c r="OTM638" s="155"/>
      <c r="OTN638" s="155"/>
      <c r="OTO638" s="155"/>
      <c r="OTP638" s="155"/>
      <c r="OTQ638" s="155"/>
      <c r="OTR638" s="155"/>
      <c r="OTS638" s="155"/>
      <c r="OTT638" s="155"/>
      <c r="OTU638" s="155"/>
      <c r="OTV638" s="155"/>
      <c r="OTW638" s="155"/>
      <c r="OTX638" s="155"/>
      <c r="OTY638" s="155"/>
      <c r="OTZ638" s="155"/>
      <c r="OUA638" s="155"/>
      <c r="OUB638" s="155"/>
      <c r="OUC638" s="155"/>
      <c r="OUD638" s="155"/>
      <c r="OUE638" s="155"/>
      <c r="OUF638" s="155"/>
      <c r="OUG638" s="155"/>
      <c r="OUH638" s="155"/>
      <c r="OUI638" s="155"/>
      <c r="OUJ638" s="155"/>
      <c r="OUK638" s="155"/>
      <c r="OUL638" s="155"/>
      <c r="OUM638" s="155"/>
      <c r="OUN638" s="155"/>
      <c r="OUO638" s="155"/>
      <c r="OUP638" s="155"/>
      <c r="OUQ638" s="155"/>
      <c r="OUR638" s="155"/>
      <c r="OUS638" s="155"/>
      <c r="OUT638" s="155"/>
      <c r="OUU638" s="155"/>
      <c r="OUV638" s="155"/>
      <c r="OUW638" s="155"/>
      <c r="OUX638" s="155"/>
      <c r="OUY638" s="155"/>
      <c r="OUZ638" s="155"/>
      <c r="OVA638" s="155"/>
      <c r="OVB638" s="155"/>
      <c r="OVC638" s="155"/>
      <c r="OVD638" s="155"/>
      <c r="OVE638" s="155"/>
      <c r="OVF638" s="155"/>
      <c r="OVG638" s="155"/>
      <c r="OVH638" s="155"/>
      <c r="OVI638" s="155"/>
      <c r="OVJ638" s="155"/>
      <c r="OVK638" s="155"/>
      <c r="OVL638" s="155"/>
      <c r="OVM638" s="155"/>
      <c r="OVN638" s="155"/>
      <c r="OVO638" s="155"/>
      <c r="OVP638" s="155"/>
      <c r="OVQ638" s="155"/>
      <c r="OVR638" s="155"/>
      <c r="OVS638" s="155"/>
      <c r="OVT638" s="155"/>
      <c r="OVU638" s="155"/>
      <c r="OVV638" s="155"/>
      <c r="OVW638" s="155"/>
      <c r="OVX638" s="155"/>
      <c r="OVY638" s="155"/>
      <c r="OVZ638" s="155"/>
      <c r="OWA638" s="155"/>
      <c r="OWB638" s="155"/>
      <c r="OWC638" s="155"/>
      <c r="OWD638" s="155"/>
      <c r="OWE638" s="155"/>
      <c r="OWF638" s="155"/>
      <c r="OWG638" s="155"/>
      <c r="OWH638" s="155"/>
      <c r="OWI638" s="155"/>
      <c r="OWJ638" s="155"/>
      <c r="OWK638" s="155"/>
      <c r="OWL638" s="155"/>
      <c r="OWM638" s="155"/>
      <c r="OWN638" s="155"/>
      <c r="OWO638" s="155"/>
      <c r="OWP638" s="155"/>
      <c r="OWQ638" s="155"/>
      <c r="OWR638" s="155"/>
      <c r="OWS638" s="155"/>
      <c r="OWT638" s="155"/>
      <c r="OWU638" s="155"/>
      <c r="OWV638" s="155"/>
      <c r="OWW638" s="155"/>
      <c r="OWX638" s="155"/>
      <c r="OWY638" s="155"/>
      <c r="OWZ638" s="155"/>
      <c r="OXA638" s="155"/>
      <c r="OXB638" s="155"/>
      <c r="OXC638" s="155"/>
      <c r="OXD638" s="155"/>
      <c r="OXE638" s="155"/>
      <c r="OXF638" s="155"/>
      <c r="OXG638" s="155"/>
      <c r="OXH638" s="155"/>
      <c r="OXI638" s="155"/>
      <c r="OXJ638" s="155"/>
      <c r="OXK638" s="155"/>
      <c r="OXL638" s="155"/>
      <c r="OXM638" s="155"/>
      <c r="OXN638" s="155"/>
      <c r="OXO638" s="155"/>
      <c r="OXP638" s="155"/>
      <c r="OXQ638" s="155"/>
      <c r="OXR638" s="155"/>
      <c r="OXS638" s="155"/>
      <c r="OXT638" s="155"/>
      <c r="OXU638" s="155"/>
      <c r="OXV638" s="155"/>
      <c r="OXW638" s="155"/>
      <c r="OXX638" s="155"/>
      <c r="OXY638" s="155"/>
      <c r="OXZ638" s="155"/>
      <c r="OYA638" s="155"/>
      <c r="OYB638" s="155"/>
      <c r="OYC638" s="155"/>
      <c r="OYD638" s="155"/>
      <c r="OYE638" s="155"/>
      <c r="OYF638" s="155"/>
      <c r="OYG638" s="155"/>
      <c r="OYH638" s="155"/>
      <c r="OYI638" s="155"/>
      <c r="OYJ638" s="155"/>
      <c r="OYK638" s="155"/>
      <c r="OYL638" s="155"/>
      <c r="OYM638" s="155"/>
      <c r="OYN638" s="155"/>
      <c r="OYO638" s="155"/>
      <c r="OYP638" s="155"/>
      <c r="OYQ638" s="155"/>
      <c r="OYR638" s="155"/>
      <c r="OYS638" s="155"/>
      <c r="OYT638" s="155"/>
      <c r="OYU638" s="155"/>
      <c r="OYV638" s="155"/>
      <c r="OYW638" s="155"/>
      <c r="OYX638" s="155"/>
      <c r="OYY638" s="155"/>
      <c r="OYZ638" s="155"/>
      <c r="OZA638" s="155"/>
      <c r="OZB638" s="155"/>
      <c r="OZC638" s="155"/>
      <c r="OZD638" s="155"/>
      <c r="OZE638" s="155"/>
      <c r="OZF638" s="155"/>
      <c r="OZG638" s="155"/>
      <c r="OZH638" s="155"/>
      <c r="OZI638" s="155"/>
      <c r="OZJ638" s="155"/>
      <c r="OZK638" s="155"/>
      <c r="OZL638" s="155"/>
      <c r="OZM638" s="155"/>
      <c r="OZN638" s="155"/>
      <c r="OZO638" s="155"/>
      <c r="OZP638" s="155"/>
      <c r="OZQ638" s="155"/>
      <c r="OZR638" s="155"/>
      <c r="OZS638" s="155"/>
      <c r="OZT638" s="155"/>
      <c r="OZU638" s="155"/>
      <c r="OZV638" s="155"/>
      <c r="OZW638" s="155"/>
      <c r="OZX638" s="155"/>
      <c r="OZY638" s="155"/>
      <c r="OZZ638" s="155"/>
      <c r="PAA638" s="155"/>
      <c r="PAB638" s="155"/>
      <c r="PAC638" s="155"/>
      <c r="PAD638" s="155"/>
      <c r="PAE638" s="155"/>
      <c r="PAF638" s="155"/>
      <c r="PAG638" s="155"/>
      <c r="PAH638" s="155"/>
      <c r="PAI638" s="155"/>
      <c r="PAJ638" s="155"/>
      <c r="PAK638" s="155"/>
      <c r="PAL638" s="155"/>
      <c r="PAM638" s="155"/>
      <c r="PAN638" s="155"/>
      <c r="PAO638" s="155"/>
      <c r="PAP638" s="155"/>
      <c r="PAQ638" s="155"/>
      <c r="PAR638" s="155"/>
      <c r="PAS638" s="155"/>
      <c r="PAT638" s="155"/>
      <c r="PAU638" s="155"/>
      <c r="PAV638" s="155"/>
      <c r="PAW638" s="155"/>
      <c r="PAX638" s="155"/>
      <c r="PAY638" s="155"/>
      <c r="PAZ638" s="155"/>
      <c r="PBA638" s="155"/>
      <c r="PBB638" s="155"/>
      <c r="PBC638" s="155"/>
      <c r="PBD638" s="155"/>
      <c r="PBE638" s="155"/>
      <c r="PBF638" s="155"/>
      <c r="PBG638" s="155"/>
      <c r="PBH638" s="155"/>
      <c r="PBI638" s="155"/>
      <c r="PBJ638" s="155"/>
      <c r="PBK638" s="155"/>
      <c r="PBL638" s="155"/>
      <c r="PBM638" s="155"/>
      <c r="PBN638" s="155"/>
      <c r="PBO638" s="155"/>
      <c r="PBP638" s="155"/>
      <c r="PBQ638" s="155"/>
      <c r="PBR638" s="155"/>
      <c r="PBS638" s="155"/>
      <c r="PBT638" s="155"/>
      <c r="PBU638" s="155"/>
      <c r="PBV638" s="155"/>
      <c r="PBW638" s="155"/>
      <c r="PBX638" s="155"/>
      <c r="PBY638" s="155"/>
      <c r="PBZ638" s="155"/>
      <c r="PCA638" s="155"/>
      <c r="PCB638" s="155"/>
      <c r="PCC638" s="155"/>
      <c r="PCD638" s="155"/>
      <c r="PCE638" s="155"/>
      <c r="PCF638" s="155"/>
      <c r="PCG638" s="155"/>
      <c r="PCH638" s="155"/>
      <c r="PCI638" s="155"/>
      <c r="PCJ638" s="155"/>
      <c r="PCK638" s="155"/>
      <c r="PCL638" s="155"/>
      <c r="PCM638" s="155"/>
      <c r="PCN638" s="155"/>
      <c r="PCO638" s="155"/>
      <c r="PCP638" s="155"/>
      <c r="PCQ638" s="155"/>
      <c r="PCR638" s="155"/>
      <c r="PCS638" s="155"/>
      <c r="PCT638" s="155"/>
      <c r="PCU638" s="155"/>
      <c r="PCV638" s="155"/>
      <c r="PCW638" s="155"/>
      <c r="PCX638" s="155"/>
      <c r="PCY638" s="155"/>
      <c r="PCZ638" s="155"/>
      <c r="PDA638" s="155"/>
      <c r="PDB638" s="155"/>
      <c r="PDC638" s="155"/>
      <c r="PDD638" s="155"/>
      <c r="PDE638" s="155"/>
      <c r="PDF638" s="155"/>
      <c r="PDG638" s="155"/>
      <c r="PDH638" s="155"/>
      <c r="PDI638" s="155"/>
      <c r="PDJ638" s="155"/>
      <c r="PDK638" s="155"/>
      <c r="PDL638" s="155"/>
      <c r="PDM638" s="155"/>
      <c r="PDN638" s="155"/>
      <c r="PDO638" s="155"/>
      <c r="PDP638" s="155"/>
      <c r="PDQ638" s="155"/>
      <c r="PDR638" s="155"/>
      <c r="PDS638" s="155"/>
      <c r="PDT638" s="155"/>
      <c r="PDU638" s="155"/>
      <c r="PDV638" s="155"/>
      <c r="PDW638" s="155"/>
      <c r="PDX638" s="155"/>
      <c r="PDY638" s="155"/>
      <c r="PDZ638" s="155"/>
      <c r="PEA638" s="155"/>
      <c r="PEB638" s="155"/>
      <c r="PEC638" s="155"/>
      <c r="PED638" s="155"/>
      <c r="PEE638" s="155"/>
      <c r="PEF638" s="155"/>
      <c r="PEG638" s="155"/>
      <c r="PEH638" s="155"/>
      <c r="PEI638" s="155"/>
      <c r="PEJ638" s="155"/>
      <c r="PEK638" s="155"/>
      <c r="PEL638" s="155"/>
      <c r="PEM638" s="155"/>
      <c r="PEN638" s="155"/>
      <c r="PEO638" s="155"/>
      <c r="PEP638" s="155"/>
      <c r="PEQ638" s="155"/>
      <c r="PER638" s="155"/>
      <c r="PES638" s="155"/>
      <c r="PET638" s="155"/>
      <c r="PEU638" s="155"/>
      <c r="PEV638" s="155"/>
      <c r="PEW638" s="155"/>
      <c r="PEX638" s="155"/>
      <c r="PEY638" s="155"/>
      <c r="PEZ638" s="155"/>
      <c r="PFA638" s="155"/>
      <c r="PFB638" s="155"/>
      <c r="PFC638" s="155"/>
      <c r="PFD638" s="155"/>
      <c r="PFE638" s="155"/>
      <c r="PFF638" s="155"/>
      <c r="PFG638" s="155"/>
      <c r="PFH638" s="155"/>
      <c r="PFI638" s="155"/>
      <c r="PFJ638" s="155"/>
      <c r="PFK638" s="155"/>
      <c r="PFL638" s="155"/>
      <c r="PFM638" s="155"/>
      <c r="PFN638" s="155"/>
      <c r="PFO638" s="155"/>
      <c r="PFP638" s="155"/>
      <c r="PFQ638" s="155"/>
      <c r="PFR638" s="155"/>
      <c r="PFS638" s="155"/>
      <c r="PFT638" s="155"/>
      <c r="PFU638" s="155"/>
      <c r="PFV638" s="155"/>
      <c r="PFW638" s="155"/>
      <c r="PFX638" s="155"/>
      <c r="PFY638" s="155"/>
      <c r="PFZ638" s="155"/>
      <c r="PGA638" s="155"/>
      <c r="PGB638" s="155"/>
      <c r="PGC638" s="155"/>
      <c r="PGD638" s="155"/>
      <c r="PGE638" s="155"/>
      <c r="PGF638" s="155"/>
      <c r="PGG638" s="155"/>
      <c r="PGH638" s="155"/>
      <c r="PGI638" s="155"/>
      <c r="PGJ638" s="155"/>
      <c r="PGK638" s="155"/>
      <c r="PGL638" s="155"/>
      <c r="PGM638" s="155"/>
      <c r="PGN638" s="155"/>
      <c r="PGO638" s="155"/>
      <c r="PGP638" s="155"/>
      <c r="PGQ638" s="155"/>
      <c r="PGR638" s="155"/>
      <c r="PGS638" s="155"/>
      <c r="PGT638" s="155"/>
      <c r="PGU638" s="155"/>
      <c r="PGV638" s="155"/>
      <c r="PGW638" s="155"/>
      <c r="PGX638" s="155"/>
      <c r="PGY638" s="155"/>
      <c r="PGZ638" s="155"/>
      <c r="PHA638" s="155"/>
      <c r="PHB638" s="155"/>
      <c r="PHC638" s="155"/>
      <c r="PHD638" s="155"/>
      <c r="PHE638" s="155"/>
      <c r="PHF638" s="155"/>
      <c r="PHG638" s="155"/>
      <c r="PHH638" s="155"/>
      <c r="PHI638" s="155"/>
      <c r="PHJ638" s="155"/>
      <c r="PHK638" s="155"/>
      <c r="PHL638" s="155"/>
      <c r="PHM638" s="155"/>
      <c r="PHN638" s="155"/>
      <c r="PHO638" s="155"/>
      <c r="PHP638" s="155"/>
      <c r="PHQ638" s="155"/>
      <c r="PHR638" s="155"/>
      <c r="PHS638" s="155"/>
      <c r="PHT638" s="155"/>
      <c r="PHU638" s="155"/>
      <c r="PHV638" s="155"/>
      <c r="PHW638" s="155"/>
      <c r="PHX638" s="155"/>
      <c r="PHY638" s="155"/>
      <c r="PHZ638" s="155"/>
      <c r="PIA638" s="155"/>
      <c r="PIB638" s="155"/>
      <c r="PIC638" s="155"/>
      <c r="PID638" s="155"/>
      <c r="PIE638" s="155"/>
      <c r="PIF638" s="155"/>
      <c r="PIG638" s="155"/>
      <c r="PIH638" s="155"/>
      <c r="PII638" s="155"/>
      <c r="PIJ638" s="155"/>
      <c r="PIK638" s="155"/>
      <c r="PIL638" s="155"/>
      <c r="PIM638" s="155"/>
      <c r="PIN638" s="155"/>
      <c r="PIO638" s="155"/>
      <c r="PIP638" s="155"/>
      <c r="PIQ638" s="155"/>
      <c r="PIR638" s="155"/>
      <c r="PIS638" s="155"/>
      <c r="PIT638" s="155"/>
      <c r="PIU638" s="155"/>
      <c r="PIV638" s="155"/>
      <c r="PIW638" s="155"/>
      <c r="PIX638" s="155"/>
      <c r="PIY638" s="155"/>
      <c r="PIZ638" s="155"/>
      <c r="PJA638" s="155"/>
      <c r="PJB638" s="155"/>
      <c r="PJC638" s="155"/>
      <c r="PJD638" s="155"/>
      <c r="PJE638" s="155"/>
      <c r="PJF638" s="155"/>
      <c r="PJG638" s="155"/>
      <c r="PJH638" s="155"/>
      <c r="PJI638" s="155"/>
      <c r="PJJ638" s="155"/>
      <c r="PJK638" s="155"/>
      <c r="PJL638" s="155"/>
      <c r="PJM638" s="155"/>
      <c r="PJN638" s="155"/>
      <c r="PJO638" s="155"/>
      <c r="PJP638" s="155"/>
      <c r="PJQ638" s="155"/>
      <c r="PJR638" s="155"/>
      <c r="PJS638" s="155"/>
      <c r="PJT638" s="155"/>
      <c r="PJU638" s="155"/>
      <c r="PJV638" s="155"/>
      <c r="PJW638" s="155"/>
      <c r="PJX638" s="155"/>
      <c r="PJY638" s="155"/>
      <c r="PJZ638" s="155"/>
      <c r="PKA638" s="155"/>
      <c r="PKB638" s="155"/>
      <c r="PKC638" s="155"/>
      <c r="PKD638" s="155"/>
      <c r="PKE638" s="155"/>
      <c r="PKF638" s="155"/>
      <c r="PKG638" s="155"/>
      <c r="PKH638" s="155"/>
      <c r="PKI638" s="155"/>
      <c r="PKJ638" s="155"/>
      <c r="PKK638" s="155"/>
      <c r="PKL638" s="155"/>
      <c r="PKM638" s="155"/>
      <c r="PKN638" s="155"/>
      <c r="PKO638" s="155"/>
      <c r="PKP638" s="155"/>
      <c r="PKQ638" s="155"/>
      <c r="PKR638" s="155"/>
      <c r="PKS638" s="155"/>
      <c r="PKT638" s="155"/>
      <c r="PKU638" s="155"/>
      <c r="PKV638" s="155"/>
      <c r="PKW638" s="155"/>
      <c r="PKX638" s="155"/>
      <c r="PKY638" s="155"/>
      <c r="PKZ638" s="155"/>
      <c r="PLA638" s="155"/>
      <c r="PLB638" s="155"/>
      <c r="PLC638" s="155"/>
      <c r="PLD638" s="155"/>
      <c r="PLE638" s="155"/>
      <c r="PLF638" s="155"/>
      <c r="PLG638" s="155"/>
      <c r="PLH638" s="155"/>
      <c r="PLI638" s="155"/>
      <c r="PLJ638" s="155"/>
      <c r="PLK638" s="155"/>
      <c r="PLL638" s="155"/>
      <c r="PLM638" s="155"/>
      <c r="PLN638" s="155"/>
      <c r="PLO638" s="155"/>
      <c r="PLP638" s="155"/>
      <c r="PLQ638" s="155"/>
      <c r="PLR638" s="155"/>
      <c r="PLS638" s="155"/>
      <c r="PLT638" s="155"/>
      <c r="PLU638" s="155"/>
      <c r="PLV638" s="155"/>
      <c r="PLW638" s="155"/>
      <c r="PLX638" s="155"/>
      <c r="PLY638" s="155"/>
      <c r="PLZ638" s="155"/>
      <c r="PMA638" s="155"/>
      <c r="PMB638" s="155"/>
      <c r="PMC638" s="155"/>
      <c r="PMD638" s="155"/>
      <c r="PME638" s="155"/>
      <c r="PMF638" s="155"/>
      <c r="PMG638" s="155"/>
      <c r="PMH638" s="155"/>
      <c r="PMI638" s="155"/>
      <c r="PMJ638" s="155"/>
      <c r="PMK638" s="155"/>
      <c r="PML638" s="155"/>
      <c r="PMM638" s="155"/>
      <c r="PMN638" s="155"/>
      <c r="PMO638" s="155"/>
      <c r="PMP638" s="155"/>
      <c r="PMQ638" s="155"/>
      <c r="PMR638" s="155"/>
      <c r="PMS638" s="155"/>
      <c r="PMT638" s="155"/>
      <c r="PMU638" s="155"/>
      <c r="PMV638" s="155"/>
      <c r="PMW638" s="155"/>
      <c r="PMX638" s="155"/>
      <c r="PMY638" s="155"/>
      <c r="PMZ638" s="155"/>
      <c r="PNA638" s="155"/>
      <c r="PNB638" s="155"/>
      <c r="PNC638" s="155"/>
      <c r="PND638" s="155"/>
      <c r="PNE638" s="155"/>
      <c r="PNF638" s="155"/>
      <c r="PNG638" s="155"/>
      <c r="PNH638" s="155"/>
      <c r="PNI638" s="155"/>
      <c r="PNJ638" s="155"/>
      <c r="PNK638" s="155"/>
      <c r="PNL638" s="155"/>
      <c r="PNM638" s="155"/>
      <c r="PNN638" s="155"/>
      <c r="PNO638" s="155"/>
      <c r="PNP638" s="155"/>
      <c r="PNQ638" s="155"/>
      <c r="PNR638" s="155"/>
      <c r="PNS638" s="155"/>
      <c r="PNT638" s="155"/>
      <c r="PNU638" s="155"/>
      <c r="PNV638" s="155"/>
      <c r="PNW638" s="155"/>
      <c r="PNX638" s="155"/>
      <c r="PNY638" s="155"/>
      <c r="PNZ638" s="155"/>
      <c r="POA638" s="155"/>
      <c r="POB638" s="155"/>
      <c r="POC638" s="155"/>
      <c r="POD638" s="155"/>
      <c r="POE638" s="155"/>
      <c r="POF638" s="155"/>
      <c r="POG638" s="155"/>
      <c r="POH638" s="155"/>
      <c r="POI638" s="155"/>
      <c r="POJ638" s="155"/>
      <c r="POK638" s="155"/>
      <c r="POL638" s="155"/>
      <c r="POM638" s="155"/>
      <c r="PON638" s="155"/>
      <c r="POO638" s="155"/>
      <c r="POP638" s="155"/>
      <c r="POQ638" s="155"/>
      <c r="POR638" s="155"/>
      <c r="POS638" s="155"/>
      <c r="POT638" s="155"/>
      <c r="POU638" s="155"/>
      <c r="POV638" s="155"/>
      <c r="POW638" s="155"/>
      <c r="POX638" s="155"/>
      <c r="POY638" s="155"/>
      <c r="POZ638" s="155"/>
      <c r="PPA638" s="155"/>
      <c r="PPB638" s="155"/>
      <c r="PPC638" s="155"/>
      <c r="PPD638" s="155"/>
      <c r="PPE638" s="155"/>
      <c r="PPF638" s="155"/>
      <c r="PPG638" s="155"/>
      <c r="PPH638" s="155"/>
      <c r="PPI638" s="155"/>
      <c r="PPJ638" s="155"/>
      <c r="PPK638" s="155"/>
      <c r="PPL638" s="155"/>
      <c r="PPM638" s="155"/>
      <c r="PPN638" s="155"/>
      <c r="PPO638" s="155"/>
      <c r="PPP638" s="155"/>
      <c r="PPQ638" s="155"/>
      <c r="PPR638" s="155"/>
      <c r="PPS638" s="155"/>
      <c r="PPT638" s="155"/>
      <c r="PPU638" s="155"/>
      <c r="PPV638" s="155"/>
      <c r="PPW638" s="155"/>
      <c r="PPX638" s="155"/>
      <c r="PPY638" s="155"/>
      <c r="PPZ638" s="155"/>
      <c r="PQA638" s="155"/>
      <c r="PQB638" s="155"/>
      <c r="PQC638" s="155"/>
      <c r="PQD638" s="155"/>
      <c r="PQE638" s="155"/>
      <c r="PQF638" s="155"/>
      <c r="PQG638" s="155"/>
      <c r="PQH638" s="155"/>
      <c r="PQI638" s="155"/>
      <c r="PQJ638" s="155"/>
      <c r="PQK638" s="155"/>
      <c r="PQL638" s="155"/>
      <c r="PQM638" s="155"/>
      <c r="PQN638" s="155"/>
      <c r="PQO638" s="155"/>
      <c r="PQP638" s="155"/>
      <c r="PQQ638" s="155"/>
      <c r="PQR638" s="155"/>
      <c r="PQS638" s="155"/>
      <c r="PQT638" s="155"/>
      <c r="PQU638" s="155"/>
      <c r="PQV638" s="155"/>
      <c r="PQW638" s="155"/>
      <c r="PQX638" s="155"/>
      <c r="PQY638" s="155"/>
      <c r="PQZ638" s="155"/>
      <c r="PRA638" s="155"/>
      <c r="PRB638" s="155"/>
      <c r="PRC638" s="155"/>
      <c r="PRD638" s="155"/>
      <c r="PRE638" s="155"/>
      <c r="PRF638" s="155"/>
      <c r="PRG638" s="155"/>
      <c r="PRH638" s="155"/>
      <c r="PRI638" s="155"/>
      <c r="PRJ638" s="155"/>
      <c r="PRK638" s="155"/>
      <c r="PRL638" s="155"/>
      <c r="PRM638" s="155"/>
      <c r="PRN638" s="155"/>
      <c r="PRO638" s="155"/>
      <c r="PRP638" s="155"/>
      <c r="PRQ638" s="155"/>
      <c r="PRR638" s="155"/>
      <c r="PRS638" s="155"/>
      <c r="PRT638" s="155"/>
      <c r="PRU638" s="155"/>
      <c r="PRV638" s="155"/>
      <c r="PRW638" s="155"/>
      <c r="PRX638" s="155"/>
      <c r="PRY638" s="155"/>
      <c r="PRZ638" s="155"/>
      <c r="PSA638" s="155"/>
      <c r="PSB638" s="155"/>
      <c r="PSC638" s="155"/>
      <c r="PSD638" s="155"/>
      <c r="PSE638" s="155"/>
      <c r="PSF638" s="155"/>
      <c r="PSG638" s="155"/>
      <c r="PSH638" s="155"/>
      <c r="PSI638" s="155"/>
      <c r="PSJ638" s="155"/>
      <c r="PSK638" s="155"/>
      <c r="PSL638" s="155"/>
      <c r="PSM638" s="155"/>
      <c r="PSN638" s="155"/>
      <c r="PSO638" s="155"/>
      <c r="PSP638" s="155"/>
      <c r="PSQ638" s="155"/>
      <c r="PSR638" s="155"/>
      <c r="PSS638" s="155"/>
      <c r="PST638" s="155"/>
      <c r="PSU638" s="155"/>
      <c r="PSV638" s="155"/>
      <c r="PSW638" s="155"/>
      <c r="PSX638" s="155"/>
      <c r="PSY638" s="155"/>
      <c r="PSZ638" s="155"/>
      <c r="PTA638" s="155"/>
      <c r="PTB638" s="155"/>
      <c r="PTC638" s="155"/>
      <c r="PTD638" s="155"/>
      <c r="PTE638" s="155"/>
      <c r="PTF638" s="155"/>
      <c r="PTG638" s="155"/>
      <c r="PTH638" s="155"/>
      <c r="PTI638" s="155"/>
      <c r="PTJ638" s="155"/>
      <c r="PTK638" s="155"/>
      <c r="PTL638" s="155"/>
      <c r="PTM638" s="155"/>
      <c r="PTN638" s="155"/>
      <c r="PTO638" s="155"/>
      <c r="PTP638" s="155"/>
      <c r="PTQ638" s="155"/>
      <c r="PTR638" s="155"/>
      <c r="PTS638" s="155"/>
      <c r="PTT638" s="155"/>
      <c r="PTU638" s="155"/>
      <c r="PTV638" s="155"/>
      <c r="PTW638" s="155"/>
      <c r="PTX638" s="155"/>
      <c r="PTY638" s="155"/>
      <c r="PTZ638" s="155"/>
      <c r="PUA638" s="155"/>
      <c r="PUB638" s="155"/>
      <c r="PUC638" s="155"/>
      <c r="PUD638" s="155"/>
      <c r="PUE638" s="155"/>
      <c r="PUF638" s="155"/>
      <c r="PUG638" s="155"/>
      <c r="PUH638" s="155"/>
      <c r="PUI638" s="155"/>
      <c r="PUJ638" s="155"/>
      <c r="PUK638" s="155"/>
      <c r="PUL638" s="155"/>
      <c r="PUM638" s="155"/>
      <c r="PUN638" s="155"/>
      <c r="PUO638" s="155"/>
      <c r="PUP638" s="155"/>
      <c r="PUQ638" s="155"/>
      <c r="PUR638" s="155"/>
      <c r="PUS638" s="155"/>
      <c r="PUT638" s="155"/>
      <c r="PUU638" s="155"/>
      <c r="PUV638" s="155"/>
      <c r="PUW638" s="155"/>
      <c r="PUX638" s="155"/>
      <c r="PUY638" s="155"/>
      <c r="PUZ638" s="155"/>
      <c r="PVA638" s="155"/>
      <c r="PVB638" s="155"/>
      <c r="PVC638" s="155"/>
      <c r="PVD638" s="155"/>
      <c r="PVE638" s="155"/>
      <c r="PVF638" s="155"/>
      <c r="PVG638" s="155"/>
      <c r="PVH638" s="155"/>
      <c r="PVI638" s="155"/>
      <c r="PVJ638" s="155"/>
      <c r="PVK638" s="155"/>
      <c r="PVL638" s="155"/>
      <c r="PVM638" s="155"/>
      <c r="PVN638" s="155"/>
      <c r="PVO638" s="155"/>
      <c r="PVP638" s="155"/>
      <c r="PVQ638" s="155"/>
      <c r="PVR638" s="155"/>
      <c r="PVS638" s="155"/>
      <c r="PVT638" s="155"/>
      <c r="PVU638" s="155"/>
      <c r="PVV638" s="155"/>
      <c r="PVW638" s="155"/>
      <c r="PVX638" s="155"/>
      <c r="PVY638" s="155"/>
      <c r="PVZ638" s="155"/>
      <c r="PWA638" s="155"/>
      <c r="PWB638" s="155"/>
      <c r="PWC638" s="155"/>
      <c r="PWD638" s="155"/>
      <c r="PWE638" s="155"/>
      <c r="PWF638" s="155"/>
      <c r="PWG638" s="155"/>
      <c r="PWH638" s="155"/>
      <c r="PWI638" s="155"/>
      <c r="PWJ638" s="155"/>
      <c r="PWK638" s="155"/>
      <c r="PWL638" s="155"/>
      <c r="PWM638" s="155"/>
      <c r="PWN638" s="155"/>
      <c r="PWO638" s="155"/>
      <c r="PWP638" s="155"/>
      <c r="PWQ638" s="155"/>
      <c r="PWR638" s="155"/>
      <c r="PWS638" s="155"/>
      <c r="PWT638" s="155"/>
      <c r="PWU638" s="155"/>
      <c r="PWV638" s="155"/>
      <c r="PWW638" s="155"/>
      <c r="PWX638" s="155"/>
      <c r="PWY638" s="155"/>
      <c r="PWZ638" s="155"/>
      <c r="PXA638" s="155"/>
      <c r="PXB638" s="155"/>
      <c r="PXC638" s="155"/>
      <c r="PXD638" s="155"/>
      <c r="PXE638" s="155"/>
      <c r="PXF638" s="155"/>
      <c r="PXG638" s="155"/>
      <c r="PXH638" s="155"/>
      <c r="PXI638" s="155"/>
      <c r="PXJ638" s="155"/>
      <c r="PXK638" s="155"/>
      <c r="PXL638" s="155"/>
      <c r="PXM638" s="155"/>
      <c r="PXN638" s="155"/>
      <c r="PXO638" s="155"/>
      <c r="PXP638" s="155"/>
      <c r="PXQ638" s="155"/>
      <c r="PXR638" s="155"/>
      <c r="PXS638" s="155"/>
      <c r="PXT638" s="155"/>
      <c r="PXU638" s="155"/>
      <c r="PXV638" s="155"/>
      <c r="PXW638" s="155"/>
      <c r="PXX638" s="155"/>
      <c r="PXY638" s="155"/>
      <c r="PXZ638" s="155"/>
      <c r="PYA638" s="155"/>
      <c r="PYB638" s="155"/>
      <c r="PYC638" s="155"/>
      <c r="PYD638" s="155"/>
      <c r="PYE638" s="155"/>
      <c r="PYF638" s="155"/>
      <c r="PYG638" s="155"/>
      <c r="PYH638" s="155"/>
      <c r="PYI638" s="155"/>
      <c r="PYJ638" s="155"/>
      <c r="PYK638" s="155"/>
      <c r="PYL638" s="155"/>
      <c r="PYM638" s="155"/>
      <c r="PYN638" s="155"/>
      <c r="PYO638" s="155"/>
      <c r="PYP638" s="155"/>
      <c r="PYQ638" s="155"/>
      <c r="PYR638" s="155"/>
      <c r="PYS638" s="155"/>
      <c r="PYT638" s="155"/>
      <c r="PYU638" s="155"/>
      <c r="PYV638" s="155"/>
      <c r="PYW638" s="155"/>
      <c r="PYX638" s="155"/>
      <c r="PYY638" s="155"/>
      <c r="PYZ638" s="155"/>
      <c r="PZA638" s="155"/>
      <c r="PZB638" s="155"/>
      <c r="PZC638" s="155"/>
      <c r="PZD638" s="155"/>
      <c r="PZE638" s="155"/>
      <c r="PZF638" s="155"/>
      <c r="PZG638" s="155"/>
      <c r="PZH638" s="155"/>
      <c r="PZI638" s="155"/>
      <c r="PZJ638" s="155"/>
      <c r="PZK638" s="155"/>
      <c r="PZL638" s="155"/>
      <c r="PZM638" s="155"/>
      <c r="PZN638" s="155"/>
      <c r="PZO638" s="155"/>
      <c r="PZP638" s="155"/>
      <c r="PZQ638" s="155"/>
      <c r="PZR638" s="155"/>
      <c r="PZS638" s="155"/>
      <c r="PZT638" s="155"/>
      <c r="PZU638" s="155"/>
      <c r="PZV638" s="155"/>
      <c r="PZW638" s="155"/>
      <c r="PZX638" s="155"/>
      <c r="PZY638" s="155"/>
      <c r="PZZ638" s="155"/>
      <c r="QAA638" s="155"/>
      <c r="QAB638" s="155"/>
      <c r="QAC638" s="155"/>
      <c r="QAD638" s="155"/>
      <c r="QAE638" s="155"/>
      <c r="QAF638" s="155"/>
      <c r="QAG638" s="155"/>
      <c r="QAH638" s="155"/>
      <c r="QAI638" s="155"/>
      <c r="QAJ638" s="155"/>
      <c r="QAK638" s="155"/>
      <c r="QAL638" s="155"/>
      <c r="QAM638" s="155"/>
      <c r="QAN638" s="155"/>
      <c r="QAO638" s="155"/>
      <c r="QAP638" s="155"/>
      <c r="QAQ638" s="155"/>
      <c r="QAR638" s="155"/>
      <c r="QAS638" s="155"/>
      <c r="QAT638" s="155"/>
      <c r="QAU638" s="155"/>
      <c r="QAV638" s="155"/>
      <c r="QAW638" s="155"/>
      <c r="QAX638" s="155"/>
      <c r="QAY638" s="155"/>
      <c r="QAZ638" s="155"/>
      <c r="QBA638" s="155"/>
      <c r="QBB638" s="155"/>
      <c r="QBC638" s="155"/>
      <c r="QBD638" s="155"/>
      <c r="QBE638" s="155"/>
      <c r="QBF638" s="155"/>
      <c r="QBG638" s="155"/>
      <c r="QBH638" s="155"/>
      <c r="QBI638" s="155"/>
      <c r="QBJ638" s="155"/>
      <c r="QBK638" s="155"/>
      <c r="QBL638" s="155"/>
      <c r="QBM638" s="155"/>
      <c r="QBN638" s="155"/>
      <c r="QBO638" s="155"/>
      <c r="QBP638" s="155"/>
      <c r="QBQ638" s="155"/>
      <c r="QBR638" s="155"/>
      <c r="QBS638" s="155"/>
      <c r="QBT638" s="155"/>
      <c r="QBU638" s="155"/>
      <c r="QBV638" s="155"/>
      <c r="QBW638" s="155"/>
      <c r="QBX638" s="155"/>
      <c r="QBY638" s="155"/>
      <c r="QBZ638" s="155"/>
      <c r="QCA638" s="155"/>
      <c r="QCB638" s="155"/>
      <c r="QCC638" s="155"/>
      <c r="QCD638" s="155"/>
      <c r="QCE638" s="155"/>
      <c r="QCF638" s="155"/>
      <c r="QCG638" s="155"/>
      <c r="QCH638" s="155"/>
      <c r="QCI638" s="155"/>
      <c r="QCJ638" s="155"/>
      <c r="QCK638" s="155"/>
      <c r="QCL638" s="155"/>
      <c r="QCM638" s="155"/>
      <c r="QCN638" s="155"/>
      <c r="QCO638" s="155"/>
      <c r="QCP638" s="155"/>
      <c r="QCQ638" s="155"/>
      <c r="QCR638" s="155"/>
      <c r="QCS638" s="155"/>
      <c r="QCT638" s="155"/>
      <c r="QCU638" s="155"/>
      <c r="QCV638" s="155"/>
      <c r="QCW638" s="155"/>
      <c r="QCX638" s="155"/>
      <c r="QCY638" s="155"/>
      <c r="QCZ638" s="155"/>
      <c r="QDA638" s="155"/>
      <c r="QDB638" s="155"/>
      <c r="QDC638" s="155"/>
      <c r="QDD638" s="155"/>
      <c r="QDE638" s="155"/>
      <c r="QDF638" s="155"/>
      <c r="QDG638" s="155"/>
      <c r="QDH638" s="155"/>
      <c r="QDI638" s="155"/>
      <c r="QDJ638" s="155"/>
      <c r="QDK638" s="155"/>
      <c r="QDL638" s="155"/>
      <c r="QDM638" s="155"/>
      <c r="QDN638" s="155"/>
      <c r="QDO638" s="155"/>
      <c r="QDP638" s="155"/>
      <c r="QDQ638" s="155"/>
      <c r="QDR638" s="155"/>
      <c r="QDS638" s="155"/>
      <c r="QDT638" s="155"/>
      <c r="QDU638" s="155"/>
      <c r="QDV638" s="155"/>
      <c r="QDW638" s="155"/>
      <c r="QDX638" s="155"/>
      <c r="QDY638" s="155"/>
      <c r="QDZ638" s="155"/>
      <c r="QEA638" s="155"/>
      <c r="QEB638" s="155"/>
      <c r="QEC638" s="155"/>
      <c r="QED638" s="155"/>
      <c r="QEE638" s="155"/>
      <c r="QEF638" s="155"/>
      <c r="QEG638" s="155"/>
      <c r="QEH638" s="155"/>
      <c r="QEI638" s="155"/>
      <c r="QEJ638" s="155"/>
      <c r="QEK638" s="155"/>
      <c r="QEL638" s="155"/>
      <c r="QEM638" s="155"/>
      <c r="QEN638" s="155"/>
      <c r="QEO638" s="155"/>
      <c r="QEP638" s="155"/>
      <c r="QEQ638" s="155"/>
      <c r="QER638" s="155"/>
      <c r="QES638" s="155"/>
      <c r="QET638" s="155"/>
      <c r="QEU638" s="155"/>
      <c r="QEV638" s="155"/>
      <c r="QEW638" s="155"/>
      <c r="QEX638" s="155"/>
      <c r="QEY638" s="155"/>
      <c r="QEZ638" s="155"/>
      <c r="QFA638" s="155"/>
      <c r="QFB638" s="155"/>
      <c r="QFC638" s="155"/>
      <c r="QFD638" s="155"/>
      <c r="QFE638" s="155"/>
      <c r="QFF638" s="155"/>
      <c r="QFG638" s="155"/>
      <c r="QFH638" s="155"/>
      <c r="QFI638" s="155"/>
      <c r="QFJ638" s="155"/>
      <c r="QFK638" s="155"/>
      <c r="QFL638" s="155"/>
      <c r="QFM638" s="155"/>
      <c r="QFN638" s="155"/>
      <c r="QFO638" s="155"/>
      <c r="QFP638" s="155"/>
      <c r="QFQ638" s="155"/>
      <c r="QFR638" s="155"/>
      <c r="QFS638" s="155"/>
      <c r="QFT638" s="155"/>
      <c r="QFU638" s="155"/>
      <c r="QFV638" s="155"/>
      <c r="QFW638" s="155"/>
      <c r="QFX638" s="155"/>
      <c r="QFY638" s="155"/>
      <c r="QFZ638" s="155"/>
      <c r="QGA638" s="155"/>
      <c r="QGB638" s="155"/>
      <c r="QGC638" s="155"/>
      <c r="QGD638" s="155"/>
      <c r="QGE638" s="155"/>
      <c r="QGF638" s="155"/>
      <c r="QGG638" s="155"/>
      <c r="QGH638" s="155"/>
      <c r="QGI638" s="155"/>
      <c r="QGJ638" s="155"/>
      <c r="QGK638" s="155"/>
      <c r="QGL638" s="155"/>
      <c r="QGM638" s="155"/>
      <c r="QGN638" s="155"/>
      <c r="QGO638" s="155"/>
      <c r="QGP638" s="155"/>
      <c r="QGQ638" s="155"/>
      <c r="QGR638" s="155"/>
      <c r="QGS638" s="155"/>
      <c r="QGT638" s="155"/>
      <c r="QGU638" s="155"/>
      <c r="QGV638" s="155"/>
      <c r="QGW638" s="155"/>
      <c r="QGX638" s="155"/>
      <c r="QGY638" s="155"/>
      <c r="QGZ638" s="155"/>
      <c r="QHA638" s="155"/>
      <c r="QHB638" s="155"/>
      <c r="QHC638" s="155"/>
      <c r="QHD638" s="155"/>
      <c r="QHE638" s="155"/>
      <c r="QHF638" s="155"/>
      <c r="QHG638" s="155"/>
      <c r="QHH638" s="155"/>
      <c r="QHI638" s="155"/>
      <c r="QHJ638" s="155"/>
      <c r="QHK638" s="155"/>
      <c r="QHL638" s="155"/>
      <c r="QHM638" s="155"/>
      <c r="QHN638" s="155"/>
      <c r="QHO638" s="155"/>
      <c r="QHP638" s="155"/>
      <c r="QHQ638" s="155"/>
      <c r="QHR638" s="155"/>
      <c r="QHS638" s="155"/>
      <c r="QHT638" s="155"/>
      <c r="QHU638" s="155"/>
      <c r="QHV638" s="155"/>
      <c r="QHW638" s="155"/>
      <c r="QHX638" s="155"/>
      <c r="QHY638" s="155"/>
      <c r="QHZ638" s="155"/>
      <c r="QIA638" s="155"/>
      <c r="QIB638" s="155"/>
      <c r="QIC638" s="155"/>
      <c r="QID638" s="155"/>
      <c r="QIE638" s="155"/>
      <c r="QIF638" s="155"/>
      <c r="QIG638" s="155"/>
      <c r="QIH638" s="155"/>
      <c r="QII638" s="155"/>
      <c r="QIJ638" s="155"/>
      <c r="QIK638" s="155"/>
      <c r="QIL638" s="155"/>
      <c r="QIM638" s="155"/>
      <c r="QIN638" s="155"/>
      <c r="QIO638" s="155"/>
      <c r="QIP638" s="155"/>
      <c r="QIQ638" s="155"/>
      <c r="QIR638" s="155"/>
      <c r="QIS638" s="155"/>
      <c r="QIT638" s="155"/>
      <c r="QIU638" s="155"/>
      <c r="QIV638" s="155"/>
      <c r="QIW638" s="155"/>
      <c r="QIX638" s="155"/>
      <c r="QIY638" s="155"/>
      <c r="QIZ638" s="155"/>
      <c r="QJA638" s="155"/>
      <c r="QJB638" s="155"/>
      <c r="QJC638" s="155"/>
      <c r="QJD638" s="155"/>
      <c r="QJE638" s="155"/>
      <c r="QJF638" s="155"/>
      <c r="QJG638" s="155"/>
      <c r="QJH638" s="155"/>
      <c r="QJI638" s="155"/>
      <c r="QJJ638" s="155"/>
      <c r="QJK638" s="155"/>
      <c r="QJL638" s="155"/>
      <c r="QJM638" s="155"/>
      <c r="QJN638" s="155"/>
      <c r="QJO638" s="155"/>
      <c r="QJP638" s="155"/>
      <c r="QJQ638" s="155"/>
      <c r="QJR638" s="155"/>
      <c r="QJS638" s="155"/>
      <c r="QJT638" s="155"/>
      <c r="QJU638" s="155"/>
      <c r="QJV638" s="155"/>
      <c r="QJW638" s="155"/>
      <c r="QJX638" s="155"/>
      <c r="QJY638" s="155"/>
      <c r="QJZ638" s="155"/>
      <c r="QKA638" s="155"/>
      <c r="QKB638" s="155"/>
      <c r="QKC638" s="155"/>
      <c r="QKD638" s="155"/>
      <c r="QKE638" s="155"/>
      <c r="QKF638" s="155"/>
      <c r="QKG638" s="155"/>
      <c r="QKH638" s="155"/>
      <c r="QKI638" s="155"/>
      <c r="QKJ638" s="155"/>
      <c r="QKK638" s="155"/>
      <c r="QKL638" s="155"/>
      <c r="QKM638" s="155"/>
      <c r="QKN638" s="155"/>
      <c r="QKO638" s="155"/>
      <c r="QKP638" s="155"/>
      <c r="QKQ638" s="155"/>
      <c r="QKR638" s="155"/>
      <c r="QKS638" s="155"/>
      <c r="QKT638" s="155"/>
      <c r="QKU638" s="155"/>
      <c r="QKV638" s="155"/>
      <c r="QKW638" s="155"/>
      <c r="QKX638" s="155"/>
      <c r="QKY638" s="155"/>
      <c r="QKZ638" s="155"/>
      <c r="QLA638" s="155"/>
      <c r="QLB638" s="155"/>
      <c r="QLC638" s="155"/>
      <c r="QLD638" s="155"/>
      <c r="QLE638" s="155"/>
      <c r="QLF638" s="155"/>
      <c r="QLG638" s="155"/>
      <c r="QLH638" s="155"/>
      <c r="QLI638" s="155"/>
      <c r="QLJ638" s="155"/>
      <c r="QLK638" s="155"/>
      <c r="QLL638" s="155"/>
      <c r="QLM638" s="155"/>
      <c r="QLN638" s="155"/>
      <c r="QLO638" s="155"/>
      <c r="QLP638" s="155"/>
      <c r="QLQ638" s="155"/>
      <c r="QLR638" s="155"/>
      <c r="QLS638" s="155"/>
      <c r="QLT638" s="155"/>
      <c r="QLU638" s="155"/>
      <c r="QLV638" s="155"/>
      <c r="QLW638" s="155"/>
      <c r="QLX638" s="155"/>
      <c r="QLY638" s="155"/>
      <c r="QLZ638" s="155"/>
      <c r="QMA638" s="155"/>
      <c r="QMB638" s="155"/>
      <c r="QMC638" s="155"/>
      <c r="QMD638" s="155"/>
      <c r="QME638" s="155"/>
      <c r="QMF638" s="155"/>
      <c r="QMG638" s="155"/>
      <c r="QMH638" s="155"/>
      <c r="QMI638" s="155"/>
      <c r="QMJ638" s="155"/>
      <c r="QMK638" s="155"/>
      <c r="QML638" s="155"/>
      <c r="QMM638" s="155"/>
      <c r="QMN638" s="155"/>
      <c r="QMO638" s="155"/>
      <c r="QMP638" s="155"/>
      <c r="QMQ638" s="155"/>
      <c r="QMR638" s="155"/>
      <c r="QMS638" s="155"/>
      <c r="QMT638" s="155"/>
      <c r="QMU638" s="155"/>
      <c r="QMV638" s="155"/>
      <c r="QMW638" s="155"/>
      <c r="QMX638" s="155"/>
      <c r="QMY638" s="155"/>
      <c r="QMZ638" s="155"/>
      <c r="QNA638" s="155"/>
      <c r="QNB638" s="155"/>
      <c r="QNC638" s="155"/>
      <c r="QND638" s="155"/>
      <c r="QNE638" s="155"/>
      <c r="QNF638" s="155"/>
      <c r="QNG638" s="155"/>
      <c r="QNH638" s="155"/>
      <c r="QNI638" s="155"/>
      <c r="QNJ638" s="155"/>
      <c r="QNK638" s="155"/>
      <c r="QNL638" s="155"/>
      <c r="QNM638" s="155"/>
      <c r="QNN638" s="155"/>
      <c r="QNO638" s="155"/>
      <c r="QNP638" s="155"/>
      <c r="QNQ638" s="155"/>
      <c r="QNR638" s="155"/>
      <c r="QNS638" s="155"/>
      <c r="QNT638" s="155"/>
      <c r="QNU638" s="155"/>
      <c r="QNV638" s="155"/>
      <c r="QNW638" s="155"/>
      <c r="QNX638" s="155"/>
      <c r="QNY638" s="155"/>
      <c r="QNZ638" s="155"/>
      <c r="QOA638" s="155"/>
      <c r="QOB638" s="155"/>
      <c r="QOC638" s="155"/>
      <c r="QOD638" s="155"/>
      <c r="QOE638" s="155"/>
      <c r="QOF638" s="155"/>
      <c r="QOG638" s="155"/>
      <c r="QOH638" s="155"/>
      <c r="QOI638" s="155"/>
      <c r="QOJ638" s="155"/>
      <c r="QOK638" s="155"/>
      <c r="QOL638" s="155"/>
      <c r="QOM638" s="155"/>
      <c r="QON638" s="155"/>
      <c r="QOO638" s="155"/>
      <c r="QOP638" s="155"/>
      <c r="QOQ638" s="155"/>
      <c r="QOR638" s="155"/>
      <c r="QOS638" s="155"/>
      <c r="QOT638" s="155"/>
      <c r="QOU638" s="155"/>
      <c r="QOV638" s="155"/>
      <c r="QOW638" s="155"/>
      <c r="QOX638" s="155"/>
      <c r="QOY638" s="155"/>
      <c r="QOZ638" s="155"/>
      <c r="QPA638" s="155"/>
      <c r="QPB638" s="155"/>
      <c r="QPC638" s="155"/>
      <c r="QPD638" s="155"/>
      <c r="QPE638" s="155"/>
      <c r="QPF638" s="155"/>
      <c r="QPG638" s="155"/>
      <c r="QPH638" s="155"/>
      <c r="QPI638" s="155"/>
      <c r="QPJ638" s="155"/>
      <c r="QPK638" s="155"/>
      <c r="QPL638" s="155"/>
      <c r="QPM638" s="155"/>
      <c r="QPN638" s="155"/>
      <c r="QPO638" s="155"/>
      <c r="QPP638" s="155"/>
      <c r="QPQ638" s="155"/>
      <c r="QPR638" s="155"/>
      <c r="QPS638" s="155"/>
      <c r="QPT638" s="155"/>
      <c r="QPU638" s="155"/>
      <c r="QPV638" s="155"/>
      <c r="QPW638" s="155"/>
      <c r="QPX638" s="155"/>
      <c r="QPY638" s="155"/>
      <c r="QPZ638" s="155"/>
      <c r="QQA638" s="155"/>
      <c r="QQB638" s="155"/>
      <c r="QQC638" s="155"/>
      <c r="QQD638" s="155"/>
      <c r="QQE638" s="155"/>
      <c r="QQF638" s="155"/>
      <c r="QQG638" s="155"/>
      <c r="QQH638" s="155"/>
      <c r="QQI638" s="155"/>
      <c r="QQJ638" s="155"/>
      <c r="QQK638" s="155"/>
      <c r="QQL638" s="155"/>
      <c r="QQM638" s="155"/>
      <c r="QQN638" s="155"/>
      <c r="QQO638" s="155"/>
      <c r="QQP638" s="155"/>
      <c r="QQQ638" s="155"/>
      <c r="QQR638" s="155"/>
      <c r="QQS638" s="155"/>
      <c r="QQT638" s="155"/>
      <c r="QQU638" s="155"/>
      <c r="QQV638" s="155"/>
      <c r="QQW638" s="155"/>
      <c r="QQX638" s="155"/>
      <c r="QQY638" s="155"/>
      <c r="QQZ638" s="155"/>
      <c r="QRA638" s="155"/>
      <c r="QRB638" s="155"/>
      <c r="QRC638" s="155"/>
      <c r="QRD638" s="155"/>
      <c r="QRE638" s="155"/>
      <c r="QRF638" s="155"/>
      <c r="QRG638" s="155"/>
      <c r="QRH638" s="155"/>
      <c r="QRI638" s="155"/>
      <c r="QRJ638" s="155"/>
      <c r="QRK638" s="155"/>
      <c r="QRL638" s="155"/>
      <c r="QRM638" s="155"/>
      <c r="QRN638" s="155"/>
      <c r="QRO638" s="155"/>
      <c r="QRP638" s="155"/>
      <c r="QRQ638" s="155"/>
      <c r="QRR638" s="155"/>
      <c r="QRS638" s="155"/>
      <c r="QRT638" s="155"/>
      <c r="QRU638" s="155"/>
      <c r="QRV638" s="155"/>
      <c r="QRW638" s="155"/>
      <c r="QRX638" s="155"/>
      <c r="QRY638" s="155"/>
      <c r="QRZ638" s="155"/>
      <c r="QSA638" s="155"/>
      <c r="QSB638" s="155"/>
      <c r="QSC638" s="155"/>
      <c r="QSD638" s="155"/>
      <c r="QSE638" s="155"/>
      <c r="QSF638" s="155"/>
      <c r="QSG638" s="155"/>
      <c r="QSH638" s="155"/>
      <c r="QSI638" s="155"/>
      <c r="QSJ638" s="155"/>
      <c r="QSK638" s="155"/>
      <c r="QSL638" s="155"/>
      <c r="QSM638" s="155"/>
      <c r="QSN638" s="155"/>
      <c r="QSO638" s="155"/>
      <c r="QSP638" s="155"/>
      <c r="QSQ638" s="155"/>
      <c r="QSR638" s="155"/>
      <c r="QSS638" s="155"/>
      <c r="QST638" s="155"/>
      <c r="QSU638" s="155"/>
      <c r="QSV638" s="155"/>
      <c r="QSW638" s="155"/>
      <c r="QSX638" s="155"/>
      <c r="QSY638" s="155"/>
      <c r="QSZ638" s="155"/>
      <c r="QTA638" s="155"/>
      <c r="QTB638" s="155"/>
      <c r="QTC638" s="155"/>
      <c r="QTD638" s="155"/>
      <c r="QTE638" s="155"/>
      <c r="QTF638" s="155"/>
      <c r="QTG638" s="155"/>
      <c r="QTH638" s="155"/>
      <c r="QTI638" s="155"/>
      <c r="QTJ638" s="155"/>
      <c r="QTK638" s="155"/>
      <c r="QTL638" s="155"/>
      <c r="QTM638" s="155"/>
      <c r="QTN638" s="155"/>
      <c r="QTO638" s="155"/>
      <c r="QTP638" s="155"/>
      <c r="QTQ638" s="155"/>
      <c r="QTR638" s="155"/>
      <c r="QTS638" s="155"/>
      <c r="QTT638" s="155"/>
      <c r="QTU638" s="155"/>
      <c r="QTV638" s="155"/>
      <c r="QTW638" s="155"/>
      <c r="QTX638" s="155"/>
      <c r="QTY638" s="155"/>
      <c r="QTZ638" s="155"/>
      <c r="QUA638" s="155"/>
      <c r="QUB638" s="155"/>
      <c r="QUC638" s="155"/>
      <c r="QUD638" s="155"/>
      <c r="QUE638" s="155"/>
      <c r="QUF638" s="155"/>
      <c r="QUG638" s="155"/>
      <c r="QUH638" s="155"/>
      <c r="QUI638" s="155"/>
      <c r="QUJ638" s="155"/>
      <c r="QUK638" s="155"/>
      <c r="QUL638" s="155"/>
      <c r="QUM638" s="155"/>
      <c r="QUN638" s="155"/>
      <c r="QUO638" s="155"/>
      <c r="QUP638" s="155"/>
      <c r="QUQ638" s="155"/>
      <c r="QUR638" s="155"/>
      <c r="QUS638" s="155"/>
      <c r="QUT638" s="155"/>
      <c r="QUU638" s="155"/>
      <c r="QUV638" s="155"/>
      <c r="QUW638" s="155"/>
      <c r="QUX638" s="155"/>
      <c r="QUY638" s="155"/>
      <c r="QUZ638" s="155"/>
      <c r="QVA638" s="155"/>
      <c r="QVB638" s="155"/>
      <c r="QVC638" s="155"/>
      <c r="QVD638" s="155"/>
      <c r="QVE638" s="155"/>
      <c r="QVF638" s="155"/>
      <c r="QVG638" s="155"/>
      <c r="QVH638" s="155"/>
      <c r="QVI638" s="155"/>
      <c r="QVJ638" s="155"/>
      <c r="QVK638" s="155"/>
      <c r="QVL638" s="155"/>
      <c r="QVM638" s="155"/>
      <c r="QVN638" s="155"/>
      <c r="QVO638" s="155"/>
      <c r="QVP638" s="155"/>
      <c r="QVQ638" s="155"/>
      <c r="QVR638" s="155"/>
      <c r="QVS638" s="155"/>
      <c r="QVT638" s="155"/>
      <c r="QVU638" s="155"/>
      <c r="QVV638" s="155"/>
      <c r="QVW638" s="155"/>
      <c r="QVX638" s="155"/>
      <c r="QVY638" s="155"/>
      <c r="QVZ638" s="155"/>
      <c r="QWA638" s="155"/>
      <c r="QWB638" s="155"/>
      <c r="QWC638" s="155"/>
      <c r="QWD638" s="155"/>
      <c r="QWE638" s="155"/>
      <c r="QWF638" s="155"/>
      <c r="QWG638" s="155"/>
      <c r="QWH638" s="155"/>
      <c r="QWI638" s="155"/>
      <c r="QWJ638" s="155"/>
      <c r="QWK638" s="155"/>
      <c r="QWL638" s="155"/>
      <c r="QWM638" s="155"/>
      <c r="QWN638" s="155"/>
      <c r="QWO638" s="155"/>
      <c r="QWP638" s="155"/>
      <c r="QWQ638" s="155"/>
      <c r="QWR638" s="155"/>
      <c r="QWS638" s="155"/>
      <c r="QWT638" s="155"/>
      <c r="QWU638" s="155"/>
      <c r="QWV638" s="155"/>
      <c r="QWW638" s="155"/>
      <c r="QWX638" s="155"/>
      <c r="QWY638" s="155"/>
      <c r="QWZ638" s="155"/>
      <c r="QXA638" s="155"/>
      <c r="QXB638" s="155"/>
      <c r="QXC638" s="155"/>
      <c r="QXD638" s="155"/>
      <c r="QXE638" s="155"/>
      <c r="QXF638" s="155"/>
      <c r="QXG638" s="155"/>
      <c r="QXH638" s="155"/>
      <c r="QXI638" s="155"/>
      <c r="QXJ638" s="155"/>
      <c r="QXK638" s="155"/>
      <c r="QXL638" s="155"/>
      <c r="QXM638" s="155"/>
      <c r="QXN638" s="155"/>
      <c r="QXO638" s="155"/>
      <c r="QXP638" s="155"/>
      <c r="QXQ638" s="155"/>
      <c r="QXR638" s="155"/>
      <c r="QXS638" s="155"/>
      <c r="QXT638" s="155"/>
      <c r="QXU638" s="155"/>
      <c r="QXV638" s="155"/>
      <c r="QXW638" s="155"/>
      <c r="QXX638" s="155"/>
      <c r="QXY638" s="155"/>
      <c r="QXZ638" s="155"/>
      <c r="QYA638" s="155"/>
      <c r="QYB638" s="155"/>
      <c r="QYC638" s="155"/>
      <c r="QYD638" s="155"/>
      <c r="QYE638" s="155"/>
      <c r="QYF638" s="155"/>
      <c r="QYG638" s="155"/>
      <c r="QYH638" s="155"/>
      <c r="QYI638" s="155"/>
      <c r="QYJ638" s="155"/>
      <c r="QYK638" s="155"/>
      <c r="QYL638" s="155"/>
      <c r="QYM638" s="155"/>
      <c r="QYN638" s="155"/>
      <c r="QYO638" s="155"/>
      <c r="QYP638" s="155"/>
      <c r="QYQ638" s="155"/>
      <c r="QYR638" s="155"/>
      <c r="QYS638" s="155"/>
      <c r="QYT638" s="155"/>
      <c r="QYU638" s="155"/>
      <c r="QYV638" s="155"/>
      <c r="QYW638" s="155"/>
      <c r="QYX638" s="155"/>
      <c r="QYY638" s="155"/>
      <c r="QYZ638" s="155"/>
      <c r="QZA638" s="155"/>
      <c r="QZB638" s="155"/>
      <c r="QZC638" s="155"/>
      <c r="QZD638" s="155"/>
      <c r="QZE638" s="155"/>
      <c r="QZF638" s="155"/>
      <c r="QZG638" s="155"/>
      <c r="QZH638" s="155"/>
      <c r="QZI638" s="155"/>
      <c r="QZJ638" s="155"/>
      <c r="QZK638" s="155"/>
      <c r="QZL638" s="155"/>
      <c r="QZM638" s="155"/>
      <c r="QZN638" s="155"/>
      <c r="QZO638" s="155"/>
      <c r="QZP638" s="155"/>
      <c r="QZQ638" s="155"/>
      <c r="QZR638" s="155"/>
      <c r="QZS638" s="155"/>
      <c r="QZT638" s="155"/>
      <c r="QZU638" s="155"/>
      <c r="QZV638" s="155"/>
      <c r="QZW638" s="155"/>
      <c r="QZX638" s="155"/>
      <c r="QZY638" s="155"/>
      <c r="QZZ638" s="155"/>
      <c r="RAA638" s="155"/>
      <c r="RAB638" s="155"/>
      <c r="RAC638" s="155"/>
      <c r="RAD638" s="155"/>
      <c r="RAE638" s="155"/>
      <c r="RAF638" s="155"/>
      <c r="RAG638" s="155"/>
      <c r="RAH638" s="155"/>
      <c r="RAI638" s="155"/>
      <c r="RAJ638" s="155"/>
      <c r="RAK638" s="155"/>
      <c r="RAL638" s="155"/>
      <c r="RAM638" s="155"/>
      <c r="RAN638" s="155"/>
      <c r="RAO638" s="155"/>
      <c r="RAP638" s="155"/>
      <c r="RAQ638" s="155"/>
      <c r="RAR638" s="155"/>
      <c r="RAS638" s="155"/>
      <c r="RAT638" s="155"/>
      <c r="RAU638" s="155"/>
      <c r="RAV638" s="155"/>
      <c r="RAW638" s="155"/>
      <c r="RAX638" s="155"/>
      <c r="RAY638" s="155"/>
      <c r="RAZ638" s="155"/>
      <c r="RBA638" s="155"/>
      <c r="RBB638" s="155"/>
      <c r="RBC638" s="155"/>
      <c r="RBD638" s="155"/>
      <c r="RBE638" s="155"/>
      <c r="RBF638" s="155"/>
      <c r="RBG638" s="155"/>
      <c r="RBH638" s="155"/>
      <c r="RBI638" s="155"/>
      <c r="RBJ638" s="155"/>
      <c r="RBK638" s="155"/>
      <c r="RBL638" s="155"/>
      <c r="RBM638" s="155"/>
      <c r="RBN638" s="155"/>
      <c r="RBO638" s="155"/>
      <c r="RBP638" s="155"/>
      <c r="RBQ638" s="155"/>
      <c r="RBR638" s="155"/>
      <c r="RBS638" s="155"/>
      <c r="RBT638" s="155"/>
      <c r="RBU638" s="155"/>
      <c r="RBV638" s="155"/>
      <c r="RBW638" s="155"/>
      <c r="RBX638" s="155"/>
      <c r="RBY638" s="155"/>
      <c r="RBZ638" s="155"/>
      <c r="RCA638" s="155"/>
      <c r="RCB638" s="155"/>
      <c r="RCC638" s="155"/>
      <c r="RCD638" s="155"/>
      <c r="RCE638" s="155"/>
      <c r="RCF638" s="155"/>
      <c r="RCG638" s="155"/>
      <c r="RCH638" s="155"/>
      <c r="RCI638" s="155"/>
      <c r="RCJ638" s="155"/>
      <c r="RCK638" s="155"/>
      <c r="RCL638" s="155"/>
      <c r="RCM638" s="155"/>
      <c r="RCN638" s="155"/>
      <c r="RCO638" s="155"/>
      <c r="RCP638" s="155"/>
      <c r="RCQ638" s="155"/>
      <c r="RCR638" s="155"/>
      <c r="RCS638" s="155"/>
      <c r="RCT638" s="155"/>
      <c r="RCU638" s="155"/>
      <c r="RCV638" s="155"/>
      <c r="RCW638" s="155"/>
      <c r="RCX638" s="155"/>
      <c r="RCY638" s="155"/>
      <c r="RCZ638" s="155"/>
      <c r="RDA638" s="155"/>
      <c r="RDB638" s="155"/>
      <c r="RDC638" s="155"/>
      <c r="RDD638" s="155"/>
      <c r="RDE638" s="155"/>
      <c r="RDF638" s="155"/>
      <c r="RDG638" s="155"/>
      <c r="RDH638" s="155"/>
      <c r="RDI638" s="155"/>
      <c r="RDJ638" s="155"/>
      <c r="RDK638" s="155"/>
      <c r="RDL638" s="155"/>
      <c r="RDM638" s="155"/>
      <c r="RDN638" s="155"/>
      <c r="RDO638" s="155"/>
      <c r="RDP638" s="155"/>
      <c r="RDQ638" s="155"/>
      <c r="RDR638" s="155"/>
      <c r="RDS638" s="155"/>
      <c r="RDT638" s="155"/>
      <c r="RDU638" s="155"/>
      <c r="RDV638" s="155"/>
      <c r="RDW638" s="155"/>
      <c r="RDX638" s="155"/>
      <c r="RDY638" s="155"/>
      <c r="RDZ638" s="155"/>
      <c r="REA638" s="155"/>
      <c r="REB638" s="155"/>
      <c r="REC638" s="155"/>
      <c r="RED638" s="155"/>
      <c r="REE638" s="155"/>
      <c r="REF638" s="155"/>
      <c r="REG638" s="155"/>
      <c r="REH638" s="155"/>
      <c r="REI638" s="155"/>
      <c r="REJ638" s="155"/>
      <c r="REK638" s="155"/>
      <c r="REL638" s="155"/>
      <c r="REM638" s="155"/>
      <c r="REN638" s="155"/>
      <c r="REO638" s="155"/>
      <c r="REP638" s="155"/>
      <c r="REQ638" s="155"/>
      <c r="RER638" s="155"/>
      <c r="RES638" s="155"/>
      <c r="RET638" s="155"/>
      <c r="REU638" s="155"/>
      <c r="REV638" s="155"/>
      <c r="REW638" s="155"/>
      <c r="REX638" s="155"/>
      <c r="REY638" s="155"/>
      <c r="REZ638" s="155"/>
      <c r="RFA638" s="155"/>
      <c r="RFB638" s="155"/>
      <c r="RFC638" s="155"/>
      <c r="RFD638" s="155"/>
      <c r="RFE638" s="155"/>
      <c r="RFF638" s="155"/>
      <c r="RFG638" s="155"/>
      <c r="RFH638" s="155"/>
      <c r="RFI638" s="155"/>
      <c r="RFJ638" s="155"/>
      <c r="RFK638" s="155"/>
      <c r="RFL638" s="155"/>
      <c r="RFM638" s="155"/>
      <c r="RFN638" s="155"/>
      <c r="RFO638" s="155"/>
      <c r="RFP638" s="155"/>
      <c r="RFQ638" s="155"/>
      <c r="RFR638" s="155"/>
      <c r="RFS638" s="155"/>
      <c r="RFT638" s="155"/>
      <c r="RFU638" s="155"/>
      <c r="RFV638" s="155"/>
      <c r="RFW638" s="155"/>
      <c r="RFX638" s="155"/>
      <c r="RFY638" s="155"/>
      <c r="RFZ638" s="155"/>
      <c r="RGA638" s="155"/>
      <c r="RGB638" s="155"/>
      <c r="RGC638" s="155"/>
      <c r="RGD638" s="155"/>
      <c r="RGE638" s="155"/>
      <c r="RGF638" s="155"/>
      <c r="RGG638" s="155"/>
      <c r="RGH638" s="155"/>
      <c r="RGI638" s="155"/>
      <c r="RGJ638" s="155"/>
      <c r="RGK638" s="155"/>
      <c r="RGL638" s="155"/>
      <c r="RGM638" s="155"/>
      <c r="RGN638" s="155"/>
      <c r="RGO638" s="155"/>
      <c r="RGP638" s="155"/>
      <c r="RGQ638" s="155"/>
      <c r="RGR638" s="155"/>
      <c r="RGS638" s="155"/>
      <c r="RGT638" s="155"/>
      <c r="RGU638" s="155"/>
      <c r="RGV638" s="155"/>
      <c r="RGW638" s="155"/>
      <c r="RGX638" s="155"/>
      <c r="RGY638" s="155"/>
      <c r="RGZ638" s="155"/>
      <c r="RHA638" s="155"/>
      <c r="RHB638" s="155"/>
      <c r="RHC638" s="155"/>
      <c r="RHD638" s="155"/>
      <c r="RHE638" s="155"/>
      <c r="RHF638" s="155"/>
      <c r="RHG638" s="155"/>
      <c r="RHH638" s="155"/>
      <c r="RHI638" s="155"/>
      <c r="RHJ638" s="155"/>
      <c r="RHK638" s="155"/>
      <c r="RHL638" s="155"/>
      <c r="RHM638" s="155"/>
      <c r="RHN638" s="155"/>
      <c r="RHO638" s="155"/>
      <c r="RHP638" s="155"/>
      <c r="RHQ638" s="155"/>
      <c r="RHR638" s="155"/>
      <c r="RHS638" s="155"/>
      <c r="RHT638" s="155"/>
      <c r="RHU638" s="155"/>
      <c r="RHV638" s="155"/>
      <c r="RHW638" s="155"/>
      <c r="RHX638" s="155"/>
      <c r="RHY638" s="155"/>
      <c r="RHZ638" s="155"/>
      <c r="RIA638" s="155"/>
      <c r="RIB638" s="155"/>
      <c r="RIC638" s="155"/>
      <c r="RID638" s="155"/>
      <c r="RIE638" s="155"/>
      <c r="RIF638" s="155"/>
      <c r="RIG638" s="155"/>
      <c r="RIH638" s="155"/>
      <c r="RII638" s="155"/>
      <c r="RIJ638" s="155"/>
      <c r="RIK638" s="155"/>
      <c r="RIL638" s="155"/>
      <c r="RIM638" s="155"/>
      <c r="RIN638" s="155"/>
      <c r="RIO638" s="155"/>
      <c r="RIP638" s="155"/>
      <c r="RIQ638" s="155"/>
      <c r="RIR638" s="155"/>
      <c r="RIS638" s="155"/>
      <c r="RIT638" s="155"/>
      <c r="RIU638" s="155"/>
      <c r="RIV638" s="155"/>
      <c r="RIW638" s="155"/>
      <c r="RIX638" s="155"/>
      <c r="RIY638" s="155"/>
      <c r="RIZ638" s="155"/>
      <c r="RJA638" s="155"/>
      <c r="RJB638" s="155"/>
      <c r="RJC638" s="155"/>
      <c r="RJD638" s="155"/>
      <c r="RJE638" s="155"/>
      <c r="RJF638" s="155"/>
      <c r="RJG638" s="155"/>
      <c r="RJH638" s="155"/>
      <c r="RJI638" s="155"/>
      <c r="RJJ638" s="155"/>
      <c r="RJK638" s="155"/>
      <c r="RJL638" s="155"/>
      <c r="RJM638" s="155"/>
      <c r="RJN638" s="155"/>
      <c r="RJO638" s="155"/>
      <c r="RJP638" s="155"/>
      <c r="RJQ638" s="155"/>
      <c r="RJR638" s="155"/>
      <c r="RJS638" s="155"/>
      <c r="RJT638" s="155"/>
      <c r="RJU638" s="155"/>
      <c r="RJV638" s="155"/>
      <c r="RJW638" s="155"/>
      <c r="RJX638" s="155"/>
      <c r="RJY638" s="155"/>
      <c r="RJZ638" s="155"/>
      <c r="RKA638" s="155"/>
      <c r="RKB638" s="155"/>
      <c r="RKC638" s="155"/>
      <c r="RKD638" s="155"/>
      <c r="RKE638" s="155"/>
      <c r="RKF638" s="155"/>
      <c r="RKG638" s="155"/>
      <c r="RKH638" s="155"/>
      <c r="RKI638" s="155"/>
      <c r="RKJ638" s="155"/>
      <c r="RKK638" s="155"/>
      <c r="RKL638" s="155"/>
      <c r="RKM638" s="155"/>
      <c r="RKN638" s="155"/>
      <c r="RKO638" s="155"/>
      <c r="RKP638" s="155"/>
      <c r="RKQ638" s="155"/>
      <c r="RKR638" s="155"/>
      <c r="RKS638" s="155"/>
      <c r="RKT638" s="155"/>
      <c r="RKU638" s="155"/>
      <c r="RKV638" s="155"/>
      <c r="RKW638" s="155"/>
      <c r="RKX638" s="155"/>
      <c r="RKY638" s="155"/>
      <c r="RKZ638" s="155"/>
      <c r="RLA638" s="155"/>
      <c r="RLB638" s="155"/>
      <c r="RLC638" s="155"/>
      <c r="RLD638" s="155"/>
      <c r="RLE638" s="155"/>
      <c r="RLF638" s="155"/>
      <c r="RLG638" s="155"/>
      <c r="RLH638" s="155"/>
      <c r="RLI638" s="155"/>
      <c r="RLJ638" s="155"/>
      <c r="RLK638" s="155"/>
      <c r="RLL638" s="155"/>
      <c r="RLM638" s="155"/>
      <c r="RLN638" s="155"/>
      <c r="RLO638" s="155"/>
      <c r="RLP638" s="155"/>
      <c r="RLQ638" s="155"/>
      <c r="RLR638" s="155"/>
      <c r="RLS638" s="155"/>
      <c r="RLT638" s="155"/>
      <c r="RLU638" s="155"/>
      <c r="RLV638" s="155"/>
      <c r="RLW638" s="155"/>
      <c r="RLX638" s="155"/>
      <c r="RLY638" s="155"/>
      <c r="RLZ638" s="155"/>
      <c r="RMA638" s="155"/>
      <c r="RMB638" s="155"/>
      <c r="RMC638" s="155"/>
      <c r="RMD638" s="155"/>
      <c r="RME638" s="155"/>
      <c r="RMF638" s="155"/>
      <c r="RMG638" s="155"/>
      <c r="RMH638" s="155"/>
      <c r="RMI638" s="155"/>
      <c r="RMJ638" s="155"/>
      <c r="RMK638" s="155"/>
      <c r="RML638" s="155"/>
      <c r="RMM638" s="155"/>
      <c r="RMN638" s="155"/>
      <c r="RMO638" s="155"/>
      <c r="RMP638" s="155"/>
      <c r="RMQ638" s="155"/>
      <c r="RMR638" s="155"/>
      <c r="RMS638" s="155"/>
      <c r="RMT638" s="155"/>
      <c r="RMU638" s="155"/>
      <c r="RMV638" s="155"/>
      <c r="RMW638" s="155"/>
      <c r="RMX638" s="155"/>
      <c r="RMY638" s="155"/>
      <c r="RMZ638" s="155"/>
      <c r="RNA638" s="155"/>
      <c r="RNB638" s="155"/>
      <c r="RNC638" s="155"/>
      <c r="RND638" s="155"/>
      <c r="RNE638" s="155"/>
      <c r="RNF638" s="155"/>
      <c r="RNG638" s="155"/>
      <c r="RNH638" s="155"/>
      <c r="RNI638" s="155"/>
      <c r="RNJ638" s="155"/>
      <c r="RNK638" s="155"/>
      <c r="RNL638" s="155"/>
      <c r="RNM638" s="155"/>
      <c r="RNN638" s="155"/>
      <c r="RNO638" s="155"/>
      <c r="RNP638" s="155"/>
      <c r="RNQ638" s="155"/>
      <c r="RNR638" s="155"/>
      <c r="RNS638" s="155"/>
      <c r="RNT638" s="155"/>
      <c r="RNU638" s="155"/>
      <c r="RNV638" s="155"/>
      <c r="RNW638" s="155"/>
      <c r="RNX638" s="155"/>
      <c r="RNY638" s="155"/>
      <c r="RNZ638" s="155"/>
      <c r="ROA638" s="155"/>
      <c r="ROB638" s="155"/>
      <c r="ROC638" s="155"/>
      <c r="ROD638" s="155"/>
      <c r="ROE638" s="155"/>
      <c r="ROF638" s="155"/>
      <c r="ROG638" s="155"/>
      <c r="ROH638" s="155"/>
      <c r="ROI638" s="155"/>
      <c r="ROJ638" s="155"/>
      <c r="ROK638" s="155"/>
      <c r="ROL638" s="155"/>
      <c r="ROM638" s="155"/>
      <c r="RON638" s="155"/>
      <c r="ROO638" s="155"/>
      <c r="ROP638" s="155"/>
      <c r="ROQ638" s="155"/>
      <c r="ROR638" s="155"/>
      <c r="ROS638" s="155"/>
      <c r="ROT638" s="155"/>
      <c r="ROU638" s="155"/>
      <c r="ROV638" s="155"/>
      <c r="ROW638" s="155"/>
      <c r="ROX638" s="155"/>
      <c r="ROY638" s="155"/>
      <c r="ROZ638" s="155"/>
      <c r="RPA638" s="155"/>
      <c r="RPB638" s="155"/>
      <c r="RPC638" s="155"/>
      <c r="RPD638" s="155"/>
      <c r="RPE638" s="155"/>
      <c r="RPF638" s="155"/>
      <c r="RPG638" s="155"/>
      <c r="RPH638" s="155"/>
      <c r="RPI638" s="155"/>
      <c r="RPJ638" s="155"/>
      <c r="RPK638" s="155"/>
      <c r="RPL638" s="155"/>
      <c r="RPM638" s="155"/>
      <c r="RPN638" s="155"/>
      <c r="RPO638" s="155"/>
      <c r="RPP638" s="155"/>
      <c r="RPQ638" s="155"/>
      <c r="RPR638" s="155"/>
      <c r="RPS638" s="155"/>
      <c r="RPT638" s="155"/>
      <c r="RPU638" s="155"/>
      <c r="RPV638" s="155"/>
      <c r="RPW638" s="155"/>
      <c r="RPX638" s="155"/>
      <c r="RPY638" s="155"/>
      <c r="RPZ638" s="155"/>
      <c r="RQA638" s="155"/>
      <c r="RQB638" s="155"/>
      <c r="RQC638" s="155"/>
      <c r="RQD638" s="155"/>
      <c r="RQE638" s="155"/>
      <c r="RQF638" s="155"/>
      <c r="RQG638" s="155"/>
      <c r="RQH638" s="155"/>
      <c r="RQI638" s="155"/>
      <c r="RQJ638" s="155"/>
      <c r="RQK638" s="155"/>
      <c r="RQL638" s="155"/>
      <c r="RQM638" s="155"/>
      <c r="RQN638" s="155"/>
      <c r="RQO638" s="155"/>
      <c r="RQP638" s="155"/>
      <c r="RQQ638" s="155"/>
      <c r="RQR638" s="155"/>
      <c r="RQS638" s="155"/>
      <c r="RQT638" s="155"/>
      <c r="RQU638" s="155"/>
      <c r="RQV638" s="155"/>
      <c r="RQW638" s="155"/>
      <c r="RQX638" s="155"/>
      <c r="RQY638" s="155"/>
      <c r="RQZ638" s="155"/>
      <c r="RRA638" s="155"/>
      <c r="RRB638" s="155"/>
      <c r="RRC638" s="155"/>
      <c r="RRD638" s="155"/>
      <c r="RRE638" s="155"/>
      <c r="RRF638" s="155"/>
      <c r="RRG638" s="155"/>
      <c r="RRH638" s="155"/>
      <c r="RRI638" s="155"/>
      <c r="RRJ638" s="155"/>
      <c r="RRK638" s="155"/>
      <c r="RRL638" s="155"/>
      <c r="RRM638" s="155"/>
      <c r="RRN638" s="155"/>
      <c r="RRO638" s="155"/>
      <c r="RRP638" s="155"/>
      <c r="RRQ638" s="155"/>
      <c r="RRR638" s="155"/>
      <c r="RRS638" s="155"/>
      <c r="RRT638" s="155"/>
      <c r="RRU638" s="155"/>
      <c r="RRV638" s="155"/>
      <c r="RRW638" s="155"/>
      <c r="RRX638" s="155"/>
      <c r="RRY638" s="155"/>
      <c r="RRZ638" s="155"/>
      <c r="RSA638" s="155"/>
      <c r="RSB638" s="155"/>
      <c r="RSC638" s="155"/>
      <c r="RSD638" s="155"/>
      <c r="RSE638" s="155"/>
      <c r="RSF638" s="155"/>
      <c r="RSG638" s="155"/>
      <c r="RSH638" s="155"/>
      <c r="RSI638" s="155"/>
      <c r="RSJ638" s="155"/>
      <c r="RSK638" s="155"/>
      <c r="RSL638" s="155"/>
      <c r="RSM638" s="155"/>
      <c r="RSN638" s="155"/>
      <c r="RSO638" s="155"/>
      <c r="RSP638" s="155"/>
      <c r="RSQ638" s="155"/>
      <c r="RSR638" s="155"/>
      <c r="RSS638" s="155"/>
      <c r="RST638" s="155"/>
      <c r="RSU638" s="155"/>
      <c r="RSV638" s="155"/>
      <c r="RSW638" s="155"/>
      <c r="RSX638" s="155"/>
      <c r="RSY638" s="155"/>
      <c r="RSZ638" s="155"/>
      <c r="RTA638" s="155"/>
      <c r="RTB638" s="155"/>
      <c r="RTC638" s="155"/>
      <c r="RTD638" s="155"/>
      <c r="RTE638" s="155"/>
      <c r="RTF638" s="155"/>
      <c r="RTG638" s="155"/>
      <c r="RTH638" s="155"/>
      <c r="RTI638" s="155"/>
      <c r="RTJ638" s="155"/>
      <c r="RTK638" s="155"/>
      <c r="RTL638" s="155"/>
      <c r="RTM638" s="155"/>
      <c r="RTN638" s="155"/>
      <c r="RTO638" s="155"/>
      <c r="RTP638" s="155"/>
      <c r="RTQ638" s="155"/>
      <c r="RTR638" s="155"/>
      <c r="RTS638" s="155"/>
      <c r="RTT638" s="155"/>
      <c r="RTU638" s="155"/>
      <c r="RTV638" s="155"/>
      <c r="RTW638" s="155"/>
      <c r="RTX638" s="155"/>
      <c r="RTY638" s="155"/>
      <c r="RTZ638" s="155"/>
      <c r="RUA638" s="155"/>
      <c r="RUB638" s="155"/>
      <c r="RUC638" s="155"/>
      <c r="RUD638" s="155"/>
      <c r="RUE638" s="155"/>
      <c r="RUF638" s="155"/>
      <c r="RUG638" s="155"/>
      <c r="RUH638" s="155"/>
      <c r="RUI638" s="155"/>
      <c r="RUJ638" s="155"/>
      <c r="RUK638" s="155"/>
      <c r="RUL638" s="155"/>
      <c r="RUM638" s="155"/>
      <c r="RUN638" s="155"/>
      <c r="RUO638" s="155"/>
      <c r="RUP638" s="155"/>
      <c r="RUQ638" s="155"/>
      <c r="RUR638" s="155"/>
      <c r="RUS638" s="155"/>
      <c r="RUT638" s="155"/>
      <c r="RUU638" s="155"/>
      <c r="RUV638" s="155"/>
      <c r="RUW638" s="155"/>
      <c r="RUX638" s="155"/>
      <c r="RUY638" s="155"/>
      <c r="RUZ638" s="155"/>
      <c r="RVA638" s="155"/>
      <c r="RVB638" s="155"/>
      <c r="RVC638" s="155"/>
      <c r="RVD638" s="155"/>
      <c r="RVE638" s="155"/>
      <c r="RVF638" s="155"/>
      <c r="RVG638" s="155"/>
      <c r="RVH638" s="155"/>
      <c r="RVI638" s="155"/>
      <c r="RVJ638" s="155"/>
      <c r="RVK638" s="155"/>
      <c r="RVL638" s="155"/>
      <c r="RVM638" s="155"/>
      <c r="RVN638" s="155"/>
      <c r="RVO638" s="155"/>
      <c r="RVP638" s="155"/>
      <c r="RVQ638" s="155"/>
      <c r="RVR638" s="155"/>
      <c r="RVS638" s="155"/>
      <c r="RVT638" s="155"/>
      <c r="RVU638" s="155"/>
      <c r="RVV638" s="155"/>
      <c r="RVW638" s="155"/>
      <c r="RVX638" s="155"/>
      <c r="RVY638" s="155"/>
      <c r="RVZ638" s="155"/>
      <c r="RWA638" s="155"/>
      <c r="RWB638" s="155"/>
      <c r="RWC638" s="155"/>
      <c r="RWD638" s="155"/>
      <c r="RWE638" s="155"/>
      <c r="RWF638" s="155"/>
      <c r="RWG638" s="155"/>
      <c r="RWH638" s="155"/>
      <c r="RWI638" s="155"/>
      <c r="RWJ638" s="155"/>
      <c r="RWK638" s="155"/>
      <c r="RWL638" s="155"/>
      <c r="RWM638" s="155"/>
      <c r="RWN638" s="155"/>
      <c r="RWO638" s="155"/>
      <c r="RWP638" s="155"/>
      <c r="RWQ638" s="155"/>
      <c r="RWR638" s="155"/>
      <c r="RWS638" s="155"/>
      <c r="RWT638" s="155"/>
      <c r="RWU638" s="155"/>
      <c r="RWV638" s="155"/>
      <c r="RWW638" s="155"/>
      <c r="RWX638" s="155"/>
      <c r="RWY638" s="155"/>
      <c r="RWZ638" s="155"/>
      <c r="RXA638" s="155"/>
      <c r="RXB638" s="155"/>
      <c r="RXC638" s="155"/>
      <c r="RXD638" s="155"/>
      <c r="RXE638" s="155"/>
      <c r="RXF638" s="155"/>
      <c r="RXG638" s="155"/>
      <c r="RXH638" s="155"/>
      <c r="RXI638" s="155"/>
      <c r="RXJ638" s="155"/>
      <c r="RXK638" s="155"/>
      <c r="RXL638" s="155"/>
      <c r="RXM638" s="155"/>
      <c r="RXN638" s="155"/>
      <c r="RXO638" s="155"/>
      <c r="RXP638" s="155"/>
      <c r="RXQ638" s="155"/>
      <c r="RXR638" s="155"/>
      <c r="RXS638" s="155"/>
      <c r="RXT638" s="155"/>
      <c r="RXU638" s="155"/>
      <c r="RXV638" s="155"/>
      <c r="RXW638" s="155"/>
      <c r="RXX638" s="155"/>
      <c r="RXY638" s="155"/>
      <c r="RXZ638" s="155"/>
      <c r="RYA638" s="155"/>
      <c r="RYB638" s="155"/>
      <c r="RYC638" s="155"/>
      <c r="RYD638" s="155"/>
      <c r="RYE638" s="155"/>
      <c r="RYF638" s="155"/>
      <c r="RYG638" s="155"/>
      <c r="RYH638" s="155"/>
      <c r="RYI638" s="155"/>
      <c r="RYJ638" s="155"/>
      <c r="RYK638" s="155"/>
      <c r="RYL638" s="155"/>
      <c r="RYM638" s="155"/>
      <c r="RYN638" s="155"/>
      <c r="RYO638" s="155"/>
      <c r="RYP638" s="155"/>
      <c r="RYQ638" s="155"/>
      <c r="RYR638" s="155"/>
      <c r="RYS638" s="155"/>
      <c r="RYT638" s="155"/>
      <c r="RYU638" s="155"/>
      <c r="RYV638" s="155"/>
      <c r="RYW638" s="155"/>
      <c r="RYX638" s="155"/>
      <c r="RYY638" s="155"/>
      <c r="RYZ638" s="155"/>
      <c r="RZA638" s="155"/>
      <c r="RZB638" s="155"/>
      <c r="RZC638" s="155"/>
      <c r="RZD638" s="155"/>
      <c r="RZE638" s="155"/>
      <c r="RZF638" s="155"/>
      <c r="RZG638" s="155"/>
      <c r="RZH638" s="155"/>
      <c r="RZI638" s="155"/>
      <c r="RZJ638" s="155"/>
      <c r="RZK638" s="155"/>
      <c r="RZL638" s="155"/>
      <c r="RZM638" s="155"/>
      <c r="RZN638" s="155"/>
      <c r="RZO638" s="155"/>
      <c r="RZP638" s="155"/>
      <c r="RZQ638" s="155"/>
      <c r="RZR638" s="155"/>
      <c r="RZS638" s="155"/>
      <c r="RZT638" s="155"/>
      <c r="RZU638" s="155"/>
      <c r="RZV638" s="155"/>
      <c r="RZW638" s="155"/>
      <c r="RZX638" s="155"/>
      <c r="RZY638" s="155"/>
      <c r="RZZ638" s="155"/>
      <c r="SAA638" s="155"/>
      <c r="SAB638" s="155"/>
      <c r="SAC638" s="155"/>
      <c r="SAD638" s="155"/>
      <c r="SAE638" s="155"/>
      <c r="SAF638" s="155"/>
      <c r="SAG638" s="155"/>
      <c r="SAH638" s="155"/>
      <c r="SAI638" s="155"/>
      <c r="SAJ638" s="155"/>
      <c r="SAK638" s="155"/>
      <c r="SAL638" s="155"/>
      <c r="SAM638" s="155"/>
      <c r="SAN638" s="155"/>
      <c r="SAO638" s="155"/>
      <c r="SAP638" s="155"/>
      <c r="SAQ638" s="155"/>
      <c r="SAR638" s="155"/>
      <c r="SAS638" s="155"/>
      <c r="SAT638" s="155"/>
      <c r="SAU638" s="155"/>
      <c r="SAV638" s="155"/>
      <c r="SAW638" s="155"/>
      <c r="SAX638" s="155"/>
      <c r="SAY638" s="155"/>
      <c r="SAZ638" s="155"/>
      <c r="SBA638" s="155"/>
      <c r="SBB638" s="155"/>
      <c r="SBC638" s="155"/>
      <c r="SBD638" s="155"/>
      <c r="SBE638" s="155"/>
      <c r="SBF638" s="155"/>
      <c r="SBG638" s="155"/>
      <c r="SBH638" s="155"/>
      <c r="SBI638" s="155"/>
      <c r="SBJ638" s="155"/>
      <c r="SBK638" s="155"/>
      <c r="SBL638" s="155"/>
      <c r="SBM638" s="155"/>
      <c r="SBN638" s="155"/>
      <c r="SBO638" s="155"/>
      <c r="SBP638" s="155"/>
      <c r="SBQ638" s="155"/>
      <c r="SBR638" s="155"/>
      <c r="SBS638" s="155"/>
      <c r="SBT638" s="155"/>
      <c r="SBU638" s="155"/>
      <c r="SBV638" s="155"/>
      <c r="SBW638" s="155"/>
      <c r="SBX638" s="155"/>
      <c r="SBY638" s="155"/>
      <c r="SBZ638" s="155"/>
      <c r="SCA638" s="155"/>
      <c r="SCB638" s="155"/>
      <c r="SCC638" s="155"/>
      <c r="SCD638" s="155"/>
      <c r="SCE638" s="155"/>
      <c r="SCF638" s="155"/>
      <c r="SCG638" s="155"/>
      <c r="SCH638" s="155"/>
      <c r="SCI638" s="155"/>
      <c r="SCJ638" s="155"/>
      <c r="SCK638" s="155"/>
      <c r="SCL638" s="155"/>
      <c r="SCM638" s="155"/>
      <c r="SCN638" s="155"/>
      <c r="SCO638" s="155"/>
      <c r="SCP638" s="155"/>
      <c r="SCQ638" s="155"/>
      <c r="SCR638" s="155"/>
      <c r="SCS638" s="155"/>
      <c r="SCT638" s="155"/>
      <c r="SCU638" s="155"/>
      <c r="SCV638" s="155"/>
      <c r="SCW638" s="155"/>
      <c r="SCX638" s="155"/>
      <c r="SCY638" s="155"/>
      <c r="SCZ638" s="155"/>
      <c r="SDA638" s="155"/>
      <c r="SDB638" s="155"/>
      <c r="SDC638" s="155"/>
      <c r="SDD638" s="155"/>
      <c r="SDE638" s="155"/>
      <c r="SDF638" s="155"/>
      <c r="SDG638" s="155"/>
      <c r="SDH638" s="155"/>
      <c r="SDI638" s="155"/>
      <c r="SDJ638" s="155"/>
      <c r="SDK638" s="155"/>
      <c r="SDL638" s="155"/>
      <c r="SDM638" s="155"/>
      <c r="SDN638" s="155"/>
      <c r="SDO638" s="155"/>
      <c r="SDP638" s="155"/>
      <c r="SDQ638" s="155"/>
      <c r="SDR638" s="155"/>
      <c r="SDS638" s="155"/>
      <c r="SDT638" s="155"/>
      <c r="SDU638" s="155"/>
      <c r="SDV638" s="155"/>
      <c r="SDW638" s="155"/>
      <c r="SDX638" s="155"/>
      <c r="SDY638" s="155"/>
      <c r="SDZ638" s="155"/>
      <c r="SEA638" s="155"/>
      <c r="SEB638" s="155"/>
      <c r="SEC638" s="155"/>
      <c r="SED638" s="155"/>
      <c r="SEE638" s="155"/>
      <c r="SEF638" s="155"/>
      <c r="SEG638" s="155"/>
      <c r="SEH638" s="155"/>
      <c r="SEI638" s="155"/>
      <c r="SEJ638" s="155"/>
      <c r="SEK638" s="155"/>
      <c r="SEL638" s="155"/>
      <c r="SEM638" s="155"/>
      <c r="SEN638" s="155"/>
      <c r="SEO638" s="155"/>
      <c r="SEP638" s="155"/>
      <c r="SEQ638" s="155"/>
      <c r="SER638" s="155"/>
      <c r="SES638" s="155"/>
      <c r="SET638" s="155"/>
      <c r="SEU638" s="155"/>
      <c r="SEV638" s="155"/>
      <c r="SEW638" s="155"/>
      <c r="SEX638" s="155"/>
      <c r="SEY638" s="155"/>
      <c r="SEZ638" s="155"/>
      <c r="SFA638" s="155"/>
      <c r="SFB638" s="155"/>
      <c r="SFC638" s="155"/>
      <c r="SFD638" s="155"/>
      <c r="SFE638" s="155"/>
      <c r="SFF638" s="155"/>
      <c r="SFG638" s="155"/>
      <c r="SFH638" s="155"/>
      <c r="SFI638" s="155"/>
      <c r="SFJ638" s="155"/>
      <c r="SFK638" s="155"/>
      <c r="SFL638" s="155"/>
      <c r="SFM638" s="155"/>
      <c r="SFN638" s="155"/>
      <c r="SFO638" s="155"/>
      <c r="SFP638" s="155"/>
      <c r="SFQ638" s="155"/>
      <c r="SFR638" s="155"/>
      <c r="SFS638" s="155"/>
      <c r="SFT638" s="155"/>
      <c r="SFU638" s="155"/>
      <c r="SFV638" s="155"/>
      <c r="SFW638" s="155"/>
      <c r="SFX638" s="155"/>
      <c r="SFY638" s="155"/>
      <c r="SFZ638" s="155"/>
      <c r="SGA638" s="155"/>
      <c r="SGB638" s="155"/>
      <c r="SGC638" s="155"/>
      <c r="SGD638" s="155"/>
      <c r="SGE638" s="155"/>
      <c r="SGF638" s="155"/>
      <c r="SGG638" s="155"/>
      <c r="SGH638" s="155"/>
      <c r="SGI638" s="155"/>
      <c r="SGJ638" s="155"/>
      <c r="SGK638" s="155"/>
      <c r="SGL638" s="155"/>
      <c r="SGM638" s="155"/>
      <c r="SGN638" s="155"/>
      <c r="SGO638" s="155"/>
      <c r="SGP638" s="155"/>
      <c r="SGQ638" s="155"/>
      <c r="SGR638" s="155"/>
      <c r="SGS638" s="155"/>
      <c r="SGT638" s="155"/>
      <c r="SGU638" s="155"/>
      <c r="SGV638" s="155"/>
      <c r="SGW638" s="155"/>
      <c r="SGX638" s="155"/>
      <c r="SGY638" s="155"/>
      <c r="SGZ638" s="155"/>
      <c r="SHA638" s="155"/>
      <c r="SHB638" s="155"/>
      <c r="SHC638" s="155"/>
      <c r="SHD638" s="155"/>
      <c r="SHE638" s="155"/>
      <c r="SHF638" s="155"/>
      <c r="SHG638" s="155"/>
      <c r="SHH638" s="155"/>
      <c r="SHI638" s="155"/>
      <c r="SHJ638" s="155"/>
      <c r="SHK638" s="155"/>
      <c r="SHL638" s="155"/>
      <c r="SHM638" s="155"/>
      <c r="SHN638" s="155"/>
      <c r="SHO638" s="155"/>
      <c r="SHP638" s="155"/>
      <c r="SHQ638" s="155"/>
      <c r="SHR638" s="155"/>
      <c r="SHS638" s="155"/>
      <c r="SHT638" s="155"/>
      <c r="SHU638" s="155"/>
      <c r="SHV638" s="155"/>
      <c r="SHW638" s="155"/>
      <c r="SHX638" s="155"/>
      <c r="SHY638" s="155"/>
      <c r="SHZ638" s="155"/>
      <c r="SIA638" s="155"/>
      <c r="SIB638" s="155"/>
      <c r="SIC638" s="155"/>
      <c r="SID638" s="155"/>
      <c r="SIE638" s="155"/>
      <c r="SIF638" s="155"/>
      <c r="SIG638" s="155"/>
      <c r="SIH638" s="155"/>
      <c r="SII638" s="155"/>
      <c r="SIJ638" s="155"/>
      <c r="SIK638" s="155"/>
      <c r="SIL638" s="155"/>
      <c r="SIM638" s="155"/>
      <c r="SIN638" s="155"/>
      <c r="SIO638" s="155"/>
      <c r="SIP638" s="155"/>
      <c r="SIQ638" s="155"/>
      <c r="SIR638" s="155"/>
      <c r="SIS638" s="155"/>
      <c r="SIT638" s="155"/>
      <c r="SIU638" s="155"/>
      <c r="SIV638" s="155"/>
      <c r="SIW638" s="155"/>
      <c r="SIX638" s="155"/>
      <c r="SIY638" s="155"/>
      <c r="SIZ638" s="155"/>
      <c r="SJA638" s="155"/>
      <c r="SJB638" s="155"/>
      <c r="SJC638" s="155"/>
      <c r="SJD638" s="155"/>
      <c r="SJE638" s="155"/>
      <c r="SJF638" s="155"/>
      <c r="SJG638" s="155"/>
      <c r="SJH638" s="155"/>
      <c r="SJI638" s="155"/>
      <c r="SJJ638" s="155"/>
      <c r="SJK638" s="155"/>
      <c r="SJL638" s="155"/>
      <c r="SJM638" s="155"/>
      <c r="SJN638" s="155"/>
      <c r="SJO638" s="155"/>
      <c r="SJP638" s="155"/>
      <c r="SJQ638" s="155"/>
      <c r="SJR638" s="155"/>
      <c r="SJS638" s="155"/>
      <c r="SJT638" s="155"/>
      <c r="SJU638" s="155"/>
      <c r="SJV638" s="155"/>
      <c r="SJW638" s="155"/>
      <c r="SJX638" s="155"/>
      <c r="SJY638" s="155"/>
      <c r="SJZ638" s="155"/>
      <c r="SKA638" s="155"/>
      <c r="SKB638" s="155"/>
      <c r="SKC638" s="155"/>
      <c r="SKD638" s="155"/>
      <c r="SKE638" s="155"/>
      <c r="SKF638" s="155"/>
      <c r="SKG638" s="155"/>
      <c r="SKH638" s="155"/>
      <c r="SKI638" s="155"/>
      <c r="SKJ638" s="155"/>
      <c r="SKK638" s="155"/>
      <c r="SKL638" s="155"/>
      <c r="SKM638" s="155"/>
      <c r="SKN638" s="155"/>
      <c r="SKO638" s="155"/>
      <c r="SKP638" s="155"/>
      <c r="SKQ638" s="155"/>
      <c r="SKR638" s="155"/>
      <c r="SKS638" s="155"/>
      <c r="SKT638" s="155"/>
      <c r="SKU638" s="155"/>
      <c r="SKV638" s="155"/>
      <c r="SKW638" s="155"/>
      <c r="SKX638" s="155"/>
      <c r="SKY638" s="155"/>
      <c r="SKZ638" s="155"/>
      <c r="SLA638" s="155"/>
      <c r="SLB638" s="155"/>
      <c r="SLC638" s="155"/>
      <c r="SLD638" s="155"/>
      <c r="SLE638" s="155"/>
      <c r="SLF638" s="155"/>
      <c r="SLG638" s="155"/>
      <c r="SLH638" s="155"/>
      <c r="SLI638" s="155"/>
      <c r="SLJ638" s="155"/>
      <c r="SLK638" s="155"/>
      <c r="SLL638" s="155"/>
      <c r="SLM638" s="155"/>
      <c r="SLN638" s="155"/>
      <c r="SLO638" s="155"/>
      <c r="SLP638" s="155"/>
      <c r="SLQ638" s="155"/>
      <c r="SLR638" s="155"/>
      <c r="SLS638" s="155"/>
      <c r="SLT638" s="155"/>
      <c r="SLU638" s="155"/>
      <c r="SLV638" s="155"/>
      <c r="SLW638" s="155"/>
      <c r="SLX638" s="155"/>
      <c r="SLY638" s="155"/>
      <c r="SLZ638" s="155"/>
      <c r="SMA638" s="155"/>
      <c r="SMB638" s="155"/>
      <c r="SMC638" s="155"/>
      <c r="SMD638" s="155"/>
      <c r="SME638" s="155"/>
      <c r="SMF638" s="155"/>
      <c r="SMG638" s="155"/>
      <c r="SMH638" s="155"/>
      <c r="SMI638" s="155"/>
      <c r="SMJ638" s="155"/>
      <c r="SMK638" s="155"/>
      <c r="SML638" s="155"/>
      <c r="SMM638" s="155"/>
      <c r="SMN638" s="155"/>
      <c r="SMO638" s="155"/>
      <c r="SMP638" s="155"/>
      <c r="SMQ638" s="155"/>
      <c r="SMR638" s="155"/>
      <c r="SMS638" s="155"/>
      <c r="SMT638" s="155"/>
      <c r="SMU638" s="155"/>
      <c r="SMV638" s="155"/>
      <c r="SMW638" s="155"/>
      <c r="SMX638" s="155"/>
      <c r="SMY638" s="155"/>
      <c r="SMZ638" s="155"/>
      <c r="SNA638" s="155"/>
      <c r="SNB638" s="155"/>
      <c r="SNC638" s="155"/>
      <c r="SND638" s="155"/>
      <c r="SNE638" s="155"/>
      <c r="SNF638" s="155"/>
      <c r="SNG638" s="155"/>
      <c r="SNH638" s="155"/>
      <c r="SNI638" s="155"/>
      <c r="SNJ638" s="155"/>
      <c r="SNK638" s="155"/>
      <c r="SNL638" s="155"/>
      <c r="SNM638" s="155"/>
      <c r="SNN638" s="155"/>
      <c r="SNO638" s="155"/>
      <c r="SNP638" s="155"/>
      <c r="SNQ638" s="155"/>
      <c r="SNR638" s="155"/>
      <c r="SNS638" s="155"/>
      <c r="SNT638" s="155"/>
      <c r="SNU638" s="155"/>
      <c r="SNV638" s="155"/>
      <c r="SNW638" s="155"/>
      <c r="SNX638" s="155"/>
      <c r="SNY638" s="155"/>
      <c r="SNZ638" s="155"/>
      <c r="SOA638" s="155"/>
      <c r="SOB638" s="155"/>
      <c r="SOC638" s="155"/>
      <c r="SOD638" s="155"/>
      <c r="SOE638" s="155"/>
      <c r="SOF638" s="155"/>
      <c r="SOG638" s="155"/>
      <c r="SOH638" s="155"/>
      <c r="SOI638" s="155"/>
      <c r="SOJ638" s="155"/>
      <c r="SOK638" s="155"/>
      <c r="SOL638" s="155"/>
      <c r="SOM638" s="155"/>
      <c r="SON638" s="155"/>
      <c r="SOO638" s="155"/>
      <c r="SOP638" s="155"/>
      <c r="SOQ638" s="155"/>
      <c r="SOR638" s="155"/>
      <c r="SOS638" s="155"/>
      <c r="SOT638" s="155"/>
      <c r="SOU638" s="155"/>
      <c r="SOV638" s="155"/>
      <c r="SOW638" s="155"/>
      <c r="SOX638" s="155"/>
      <c r="SOY638" s="155"/>
      <c r="SOZ638" s="155"/>
      <c r="SPA638" s="155"/>
      <c r="SPB638" s="155"/>
      <c r="SPC638" s="155"/>
      <c r="SPD638" s="155"/>
      <c r="SPE638" s="155"/>
      <c r="SPF638" s="155"/>
      <c r="SPG638" s="155"/>
      <c r="SPH638" s="155"/>
      <c r="SPI638" s="155"/>
      <c r="SPJ638" s="155"/>
      <c r="SPK638" s="155"/>
      <c r="SPL638" s="155"/>
      <c r="SPM638" s="155"/>
      <c r="SPN638" s="155"/>
      <c r="SPO638" s="155"/>
      <c r="SPP638" s="155"/>
      <c r="SPQ638" s="155"/>
      <c r="SPR638" s="155"/>
      <c r="SPS638" s="155"/>
      <c r="SPT638" s="155"/>
      <c r="SPU638" s="155"/>
      <c r="SPV638" s="155"/>
      <c r="SPW638" s="155"/>
      <c r="SPX638" s="155"/>
      <c r="SPY638" s="155"/>
      <c r="SPZ638" s="155"/>
      <c r="SQA638" s="155"/>
      <c r="SQB638" s="155"/>
      <c r="SQC638" s="155"/>
      <c r="SQD638" s="155"/>
      <c r="SQE638" s="155"/>
      <c r="SQF638" s="155"/>
      <c r="SQG638" s="155"/>
      <c r="SQH638" s="155"/>
      <c r="SQI638" s="155"/>
      <c r="SQJ638" s="155"/>
      <c r="SQK638" s="155"/>
      <c r="SQL638" s="155"/>
      <c r="SQM638" s="155"/>
      <c r="SQN638" s="155"/>
      <c r="SQO638" s="155"/>
      <c r="SQP638" s="155"/>
      <c r="SQQ638" s="155"/>
      <c r="SQR638" s="155"/>
      <c r="SQS638" s="155"/>
      <c r="SQT638" s="155"/>
      <c r="SQU638" s="155"/>
      <c r="SQV638" s="155"/>
      <c r="SQW638" s="155"/>
      <c r="SQX638" s="155"/>
      <c r="SQY638" s="155"/>
      <c r="SQZ638" s="155"/>
      <c r="SRA638" s="155"/>
      <c r="SRB638" s="155"/>
      <c r="SRC638" s="155"/>
      <c r="SRD638" s="155"/>
      <c r="SRE638" s="155"/>
      <c r="SRF638" s="155"/>
      <c r="SRG638" s="155"/>
      <c r="SRH638" s="155"/>
      <c r="SRI638" s="155"/>
      <c r="SRJ638" s="155"/>
      <c r="SRK638" s="155"/>
      <c r="SRL638" s="155"/>
      <c r="SRM638" s="155"/>
      <c r="SRN638" s="155"/>
      <c r="SRO638" s="155"/>
      <c r="SRP638" s="155"/>
      <c r="SRQ638" s="155"/>
      <c r="SRR638" s="155"/>
      <c r="SRS638" s="155"/>
      <c r="SRT638" s="155"/>
      <c r="SRU638" s="155"/>
      <c r="SRV638" s="155"/>
      <c r="SRW638" s="155"/>
      <c r="SRX638" s="155"/>
      <c r="SRY638" s="155"/>
      <c r="SRZ638" s="155"/>
      <c r="SSA638" s="155"/>
      <c r="SSB638" s="155"/>
      <c r="SSC638" s="155"/>
      <c r="SSD638" s="155"/>
      <c r="SSE638" s="155"/>
      <c r="SSF638" s="155"/>
      <c r="SSG638" s="155"/>
      <c r="SSH638" s="155"/>
      <c r="SSI638" s="155"/>
      <c r="SSJ638" s="155"/>
      <c r="SSK638" s="155"/>
      <c r="SSL638" s="155"/>
      <c r="SSM638" s="155"/>
      <c r="SSN638" s="155"/>
      <c r="SSO638" s="155"/>
      <c r="SSP638" s="155"/>
      <c r="SSQ638" s="155"/>
      <c r="SSR638" s="155"/>
      <c r="SSS638" s="155"/>
      <c r="SST638" s="155"/>
      <c r="SSU638" s="155"/>
      <c r="SSV638" s="155"/>
      <c r="SSW638" s="155"/>
      <c r="SSX638" s="155"/>
      <c r="SSY638" s="155"/>
      <c r="SSZ638" s="155"/>
      <c r="STA638" s="155"/>
      <c r="STB638" s="155"/>
      <c r="STC638" s="155"/>
      <c r="STD638" s="155"/>
      <c r="STE638" s="155"/>
      <c r="STF638" s="155"/>
      <c r="STG638" s="155"/>
      <c r="STH638" s="155"/>
      <c r="STI638" s="155"/>
      <c r="STJ638" s="155"/>
      <c r="STK638" s="155"/>
      <c r="STL638" s="155"/>
      <c r="STM638" s="155"/>
      <c r="STN638" s="155"/>
      <c r="STO638" s="155"/>
      <c r="STP638" s="155"/>
      <c r="STQ638" s="155"/>
      <c r="STR638" s="155"/>
      <c r="STS638" s="155"/>
      <c r="STT638" s="155"/>
      <c r="STU638" s="155"/>
      <c r="STV638" s="155"/>
      <c r="STW638" s="155"/>
      <c r="STX638" s="155"/>
      <c r="STY638" s="155"/>
      <c r="STZ638" s="155"/>
      <c r="SUA638" s="155"/>
      <c r="SUB638" s="155"/>
      <c r="SUC638" s="155"/>
      <c r="SUD638" s="155"/>
      <c r="SUE638" s="155"/>
      <c r="SUF638" s="155"/>
      <c r="SUG638" s="155"/>
      <c r="SUH638" s="155"/>
      <c r="SUI638" s="155"/>
      <c r="SUJ638" s="155"/>
      <c r="SUK638" s="155"/>
      <c r="SUL638" s="155"/>
      <c r="SUM638" s="155"/>
      <c r="SUN638" s="155"/>
      <c r="SUO638" s="155"/>
      <c r="SUP638" s="155"/>
      <c r="SUQ638" s="155"/>
      <c r="SUR638" s="155"/>
      <c r="SUS638" s="155"/>
      <c r="SUT638" s="155"/>
      <c r="SUU638" s="155"/>
      <c r="SUV638" s="155"/>
      <c r="SUW638" s="155"/>
      <c r="SUX638" s="155"/>
      <c r="SUY638" s="155"/>
      <c r="SUZ638" s="155"/>
      <c r="SVA638" s="155"/>
      <c r="SVB638" s="155"/>
      <c r="SVC638" s="155"/>
      <c r="SVD638" s="155"/>
      <c r="SVE638" s="155"/>
      <c r="SVF638" s="155"/>
      <c r="SVG638" s="155"/>
      <c r="SVH638" s="155"/>
      <c r="SVI638" s="155"/>
      <c r="SVJ638" s="155"/>
      <c r="SVK638" s="155"/>
      <c r="SVL638" s="155"/>
      <c r="SVM638" s="155"/>
      <c r="SVN638" s="155"/>
      <c r="SVO638" s="155"/>
      <c r="SVP638" s="155"/>
      <c r="SVQ638" s="155"/>
      <c r="SVR638" s="155"/>
      <c r="SVS638" s="155"/>
      <c r="SVT638" s="155"/>
      <c r="SVU638" s="155"/>
      <c r="SVV638" s="155"/>
      <c r="SVW638" s="155"/>
      <c r="SVX638" s="155"/>
      <c r="SVY638" s="155"/>
      <c r="SVZ638" s="155"/>
      <c r="SWA638" s="155"/>
      <c r="SWB638" s="155"/>
      <c r="SWC638" s="155"/>
      <c r="SWD638" s="155"/>
      <c r="SWE638" s="155"/>
      <c r="SWF638" s="155"/>
      <c r="SWG638" s="155"/>
      <c r="SWH638" s="155"/>
      <c r="SWI638" s="155"/>
      <c r="SWJ638" s="155"/>
      <c r="SWK638" s="155"/>
      <c r="SWL638" s="155"/>
      <c r="SWM638" s="155"/>
      <c r="SWN638" s="155"/>
      <c r="SWO638" s="155"/>
      <c r="SWP638" s="155"/>
      <c r="SWQ638" s="155"/>
      <c r="SWR638" s="155"/>
      <c r="SWS638" s="155"/>
      <c r="SWT638" s="155"/>
      <c r="SWU638" s="155"/>
      <c r="SWV638" s="155"/>
      <c r="SWW638" s="155"/>
      <c r="SWX638" s="155"/>
      <c r="SWY638" s="155"/>
      <c r="SWZ638" s="155"/>
      <c r="SXA638" s="155"/>
      <c r="SXB638" s="155"/>
      <c r="SXC638" s="155"/>
      <c r="SXD638" s="155"/>
      <c r="SXE638" s="155"/>
      <c r="SXF638" s="155"/>
      <c r="SXG638" s="155"/>
      <c r="SXH638" s="155"/>
      <c r="SXI638" s="155"/>
      <c r="SXJ638" s="155"/>
      <c r="SXK638" s="155"/>
      <c r="SXL638" s="155"/>
      <c r="SXM638" s="155"/>
      <c r="SXN638" s="155"/>
      <c r="SXO638" s="155"/>
      <c r="SXP638" s="155"/>
      <c r="SXQ638" s="155"/>
      <c r="SXR638" s="155"/>
      <c r="SXS638" s="155"/>
      <c r="SXT638" s="155"/>
      <c r="SXU638" s="155"/>
      <c r="SXV638" s="155"/>
      <c r="SXW638" s="155"/>
      <c r="SXX638" s="155"/>
      <c r="SXY638" s="155"/>
      <c r="SXZ638" s="155"/>
      <c r="SYA638" s="155"/>
      <c r="SYB638" s="155"/>
      <c r="SYC638" s="155"/>
      <c r="SYD638" s="155"/>
      <c r="SYE638" s="155"/>
      <c r="SYF638" s="155"/>
      <c r="SYG638" s="155"/>
      <c r="SYH638" s="155"/>
      <c r="SYI638" s="155"/>
      <c r="SYJ638" s="155"/>
      <c r="SYK638" s="155"/>
      <c r="SYL638" s="155"/>
      <c r="SYM638" s="155"/>
      <c r="SYN638" s="155"/>
      <c r="SYO638" s="155"/>
      <c r="SYP638" s="155"/>
      <c r="SYQ638" s="155"/>
      <c r="SYR638" s="155"/>
      <c r="SYS638" s="155"/>
      <c r="SYT638" s="155"/>
      <c r="SYU638" s="155"/>
      <c r="SYV638" s="155"/>
      <c r="SYW638" s="155"/>
      <c r="SYX638" s="155"/>
      <c r="SYY638" s="155"/>
      <c r="SYZ638" s="155"/>
      <c r="SZA638" s="155"/>
      <c r="SZB638" s="155"/>
      <c r="SZC638" s="155"/>
      <c r="SZD638" s="155"/>
      <c r="SZE638" s="155"/>
      <c r="SZF638" s="155"/>
      <c r="SZG638" s="155"/>
      <c r="SZH638" s="155"/>
      <c r="SZI638" s="155"/>
      <c r="SZJ638" s="155"/>
      <c r="SZK638" s="155"/>
      <c r="SZL638" s="155"/>
      <c r="SZM638" s="155"/>
      <c r="SZN638" s="155"/>
      <c r="SZO638" s="155"/>
      <c r="SZP638" s="155"/>
      <c r="SZQ638" s="155"/>
      <c r="SZR638" s="155"/>
      <c r="SZS638" s="155"/>
      <c r="SZT638" s="155"/>
      <c r="SZU638" s="155"/>
      <c r="SZV638" s="155"/>
      <c r="SZW638" s="155"/>
      <c r="SZX638" s="155"/>
      <c r="SZY638" s="155"/>
      <c r="SZZ638" s="155"/>
      <c r="TAA638" s="155"/>
      <c r="TAB638" s="155"/>
      <c r="TAC638" s="155"/>
      <c r="TAD638" s="155"/>
      <c r="TAE638" s="155"/>
      <c r="TAF638" s="155"/>
      <c r="TAG638" s="155"/>
      <c r="TAH638" s="155"/>
      <c r="TAI638" s="155"/>
      <c r="TAJ638" s="155"/>
      <c r="TAK638" s="155"/>
      <c r="TAL638" s="155"/>
      <c r="TAM638" s="155"/>
      <c r="TAN638" s="155"/>
      <c r="TAO638" s="155"/>
      <c r="TAP638" s="155"/>
      <c r="TAQ638" s="155"/>
      <c r="TAR638" s="155"/>
      <c r="TAS638" s="155"/>
      <c r="TAT638" s="155"/>
      <c r="TAU638" s="155"/>
      <c r="TAV638" s="155"/>
      <c r="TAW638" s="155"/>
      <c r="TAX638" s="155"/>
      <c r="TAY638" s="155"/>
      <c r="TAZ638" s="155"/>
      <c r="TBA638" s="155"/>
      <c r="TBB638" s="155"/>
      <c r="TBC638" s="155"/>
      <c r="TBD638" s="155"/>
      <c r="TBE638" s="155"/>
      <c r="TBF638" s="155"/>
      <c r="TBG638" s="155"/>
      <c r="TBH638" s="155"/>
      <c r="TBI638" s="155"/>
      <c r="TBJ638" s="155"/>
      <c r="TBK638" s="155"/>
      <c r="TBL638" s="155"/>
      <c r="TBM638" s="155"/>
      <c r="TBN638" s="155"/>
      <c r="TBO638" s="155"/>
      <c r="TBP638" s="155"/>
      <c r="TBQ638" s="155"/>
      <c r="TBR638" s="155"/>
      <c r="TBS638" s="155"/>
      <c r="TBT638" s="155"/>
      <c r="TBU638" s="155"/>
      <c r="TBV638" s="155"/>
      <c r="TBW638" s="155"/>
      <c r="TBX638" s="155"/>
      <c r="TBY638" s="155"/>
      <c r="TBZ638" s="155"/>
      <c r="TCA638" s="155"/>
      <c r="TCB638" s="155"/>
      <c r="TCC638" s="155"/>
      <c r="TCD638" s="155"/>
      <c r="TCE638" s="155"/>
      <c r="TCF638" s="155"/>
      <c r="TCG638" s="155"/>
      <c r="TCH638" s="155"/>
      <c r="TCI638" s="155"/>
      <c r="TCJ638" s="155"/>
      <c r="TCK638" s="155"/>
      <c r="TCL638" s="155"/>
      <c r="TCM638" s="155"/>
      <c r="TCN638" s="155"/>
      <c r="TCO638" s="155"/>
      <c r="TCP638" s="155"/>
      <c r="TCQ638" s="155"/>
      <c r="TCR638" s="155"/>
      <c r="TCS638" s="155"/>
      <c r="TCT638" s="155"/>
      <c r="TCU638" s="155"/>
      <c r="TCV638" s="155"/>
      <c r="TCW638" s="155"/>
      <c r="TCX638" s="155"/>
      <c r="TCY638" s="155"/>
      <c r="TCZ638" s="155"/>
      <c r="TDA638" s="155"/>
      <c r="TDB638" s="155"/>
      <c r="TDC638" s="155"/>
      <c r="TDD638" s="155"/>
      <c r="TDE638" s="155"/>
      <c r="TDF638" s="155"/>
      <c r="TDG638" s="155"/>
      <c r="TDH638" s="155"/>
      <c r="TDI638" s="155"/>
      <c r="TDJ638" s="155"/>
      <c r="TDK638" s="155"/>
      <c r="TDL638" s="155"/>
      <c r="TDM638" s="155"/>
      <c r="TDN638" s="155"/>
      <c r="TDO638" s="155"/>
      <c r="TDP638" s="155"/>
      <c r="TDQ638" s="155"/>
      <c r="TDR638" s="155"/>
      <c r="TDS638" s="155"/>
      <c r="TDT638" s="155"/>
      <c r="TDU638" s="155"/>
      <c r="TDV638" s="155"/>
      <c r="TDW638" s="155"/>
      <c r="TDX638" s="155"/>
      <c r="TDY638" s="155"/>
      <c r="TDZ638" s="155"/>
      <c r="TEA638" s="155"/>
      <c r="TEB638" s="155"/>
      <c r="TEC638" s="155"/>
      <c r="TED638" s="155"/>
      <c r="TEE638" s="155"/>
      <c r="TEF638" s="155"/>
      <c r="TEG638" s="155"/>
      <c r="TEH638" s="155"/>
      <c r="TEI638" s="155"/>
      <c r="TEJ638" s="155"/>
      <c r="TEK638" s="155"/>
      <c r="TEL638" s="155"/>
      <c r="TEM638" s="155"/>
      <c r="TEN638" s="155"/>
      <c r="TEO638" s="155"/>
      <c r="TEP638" s="155"/>
      <c r="TEQ638" s="155"/>
      <c r="TER638" s="155"/>
      <c r="TES638" s="155"/>
      <c r="TET638" s="155"/>
      <c r="TEU638" s="155"/>
      <c r="TEV638" s="155"/>
      <c r="TEW638" s="155"/>
      <c r="TEX638" s="155"/>
      <c r="TEY638" s="155"/>
      <c r="TEZ638" s="155"/>
      <c r="TFA638" s="155"/>
      <c r="TFB638" s="155"/>
      <c r="TFC638" s="155"/>
      <c r="TFD638" s="155"/>
      <c r="TFE638" s="155"/>
      <c r="TFF638" s="155"/>
      <c r="TFG638" s="155"/>
      <c r="TFH638" s="155"/>
      <c r="TFI638" s="155"/>
      <c r="TFJ638" s="155"/>
      <c r="TFK638" s="155"/>
      <c r="TFL638" s="155"/>
      <c r="TFM638" s="155"/>
      <c r="TFN638" s="155"/>
      <c r="TFO638" s="155"/>
      <c r="TFP638" s="155"/>
      <c r="TFQ638" s="155"/>
      <c r="TFR638" s="155"/>
      <c r="TFS638" s="155"/>
      <c r="TFT638" s="155"/>
      <c r="TFU638" s="155"/>
      <c r="TFV638" s="155"/>
      <c r="TFW638" s="155"/>
      <c r="TFX638" s="155"/>
      <c r="TFY638" s="155"/>
      <c r="TFZ638" s="155"/>
      <c r="TGA638" s="155"/>
      <c r="TGB638" s="155"/>
      <c r="TGC638" s="155"/>
      <c r="TGD638" s="155"/>
      <c r="TGE638" s="155"/>
      <c r="TGF638" s="155"/>
      <c r="TGG638" s="155"/>
      <c r="TGH638" s="155"/>
      <c r="TGI638" s="155"/>
      <c r="TGJ638" s="155"/>
      <c r="TGK638" s="155"/>
      <c r="TGL638" s="155"/>
      <c r="TGM638" s="155"/>
      <c r="TGN638" s="155"/>
      <c r="TGO638" s="155"/>
      <c r="TGP638" s="155"/>
      <c r="TGQ638" s="155"/>
      <c r="TGR638" s="155"/>
      <c r="TGS638" s="155"/>
      <c r="TGT638" s="155"/>
      <c r="TGU638" s="155"/>
      <c r="TGV638" s="155"/>
      <c r="TGW638" s="155"/>
      <c r="TGX638" s="155"/>
      <c r="TGY638" s="155"/>
      <c r="TGZ638" s="155"/>
      <c r="THA638" s="155"/>
      <c r="THB638" s="155"/>
      <c r="THC638" s="155"/>
      <c r="THD638" s="155"/>
      <c r="THE638" s="155"/>
      <c r="THF638" s="155"/>
      <c r="THG638" s="155"/>
      <c r="THH638" s="155"/>
      <c r="THI638" s="155"/>
      <c r="THJ638" s="155"/>
      <c r="THK638" s="155"/>
      <c r="THL638" s="155"/>
      <c r="THM638" s="155"/>
      <c r="THN638" s="155"/>
      <c r="THO638" s="155"/>
      <c r="THP638" s="155"/>
      <c r="THQ638" s="155"/>
      <c r="THR638" s="155"/>
      <c r="THS638" s="155"/>
      <c r="THT638" s="155"/>
      <c r="THU638" s="155"/>
      <c r="THV638" s="155"/>
      <c r="THW638" s="155"/>
      <c r="THX638" s="155"/>
      <c r="THY638" s="155"/>
      <c r="THZ638" s="155"/>
      <c r="TIA638" s="155"/>
      <c r="TIB638" s="155"/>
      <c r="TIC638" s="155"/>
      <c r="TID638" s="155"/>
      <c r="TIE638" s="155"/>
      <c r="TIF638" s="155"/>
      <c r="TIG638" s="155"/>
      <c r="TIH638" s="155"/>
      <c r="TII638" s="155"/>
      <c r="TIJ638" s="155"/>
      <c r="TIK638" s="155"/>
      <c r="TIL638" s="155"/>
      <c r="TIM638" s="155"/>
      <c r="TIN638" s="155"/>
      <c r="TIO638" s="155"/>
      <c r="TIP638" s="155"/>
      <c r="TIQ638" s="155"/>
      <c r="TIR638" s="155"/>
      <c r="TIS638" s="155"/>
      <c r="TIT638" s="155"/>
      <c r="TIU638" s="155"/>
      <c r="TIV638" s="155"/>
      <c r="TIW638" s="155"/>
      <c r="TIX638" s="155"/>
      <c r="TIY638" s="155"/>
      <c r="TIZ638" s="155"/>
      <c r="TJA638" s="155"/>
      <c r="TJB638" s="155"/>
      <c r="TJC638" s="155"/>
      <c r="TJD638" s="155"/>
      <c r="TJE638" s="155"/>
      <c r="TJF638" s="155"/>
      <c r="TJG638" s="155"/>
      <c r="TJH638" s="155"/>
      <c r="TJI638" s="155"/>
      <c r="TJJ638" s="155"/>
      <c r="TJK638" s="155"/>
      <c r="TJL638" s="155"/>
      <c r="TJM638" s="155"/>
      <c r="TJN638" s="155"/>
      <c r="TJO638" s="155"/>
      <c r="TJP638" s="155"/>
      <c r="TJQ638" s="155"/>
      <c r="TJR638" s="155"/>
      <c r="TJS638" s="155"/>
      <c r="TJT638" s="155"/>
      <c r="TJU638" s="155"/>
      <c r="TJV638" s="155"/>
      <c r="TJW638" s="155"/>
      <c r="TJX638" s="155"/>
      <c r="TJY638" s="155"/>
      <c r="TJZ638" s="155"/>
      <c r="TKA638" s="155"/>
      <c r="TKB638" s="155"/>
      <c r="TKC638" s="155"/>
      <c r="TKD638" s="155"/>
      <c r="TKE638" s="155"/>
      <c r="TKF638" s="155"/>
      <c r="TKG638" s="155"/>
      <c r="TKH638" s="155"/>
      <c r="TKI638" s="155"/>
      <c r="TKJ638" s="155"/>
      <c r="TKK638" s="155"/>
      <c r="TKL638" s="155"/>
      <c r="TKM638" s="155"/>
      <c r="TKN638" s="155"/>
      <c r="TKO638" s="155"/>
      <c r="TKP638" s="155"/>
      <c r="TKQ638" s="155"/>
      <c r="TKR638" s="155"/>
      <c r="TKS638" s="155"/>
      <c r="TKT638" s="155"/>
      <c r="TKU638" s="155"/>
      <c r="TKV638" s="155"/>
      <c r="TKW638" s="155"/>
      <c r="TKX638" s="155"/>
      <c r="TKY638" s="155"/>
      <c r="TKZ638" s="155"/>
      <c r="TLA638" s="155"/>
      <c r="TLB638" s="155"/>
      <c r="TLC638" s="155"/>
      <c r="TLD638" s="155"/>
      <c r="TLE638" s="155"/>
      <c r="TLF638" s="155"/>
      <c r="TLG638" s="155"/>
      <c r="TLH638" s="155"/>
      <c r="TLI638" s="155"/>
      <c r="TLJ638" s="155"/>
      <c r="TLK638" s="155"/>
      <c r="TLL638" s="155"/>
      <c r="TLM638" s="155"/>
      <c r="TLN638" s="155"/>
      <c r="TLO638" s="155"/>
      <c r="TLP638" s="155"/>
      <c r="TLQ638" s="155"/>
      <c r="TLR638" s="155"/>
      <c r="TLS638" s="155"/>
      <c r="TLT638" s="155"/>
      <c r="TLU638" s="155"/>
      <c r="TLV638" s="155"/>
      <c r="TLW638" s="155"/>
      <c r="TLX638" s="155"/>
      <c r="TLY638" s="155"/>
      <c r="TLZ638" s="155"/>
      <c r="TMA638" s="155"/>
      <c r="TMB638" s="155"/>
      <c r="TMC638" s="155"/>
      <c r="TMD638" s="155"/>
      <c r="TME638" s="155"/>
      <c r="TMF638" s="155"/>
      <c r="TMG638" s="155"/>
      <c r="TMH638" s="155"/>
      <c r="TMI638" s="155"/>
      <c r="TMJ638" s="155"/>
      <c r="TMK638" s="155"/>
      <c r="TML638" s="155"/>
      <c r="TMM638" s="155"/>
      <c r="TMN638" s="155"/>
      <c r="TMO638" s="155"/>
      <c r="TMP638" s="155"/>
      <c r="TMQ638" s="155"/>
      <c r="TMR638" s="155"/>
      <c r="TMS638" s="155"/>
      <c r="TMT638" s="155"/>
      <c r="TMU638" s="155"/>
      <c r="TMV638" s="155"/>
      <c r="TMW638" s="155"/>
      <c r="TMX638" s="155"/>
      <c r="TMY638" s="155"/>
      <c r="TMZ638" s="155"/>
      <c r="TNA638" s="155"/>
      <c r="TNB638" s="155"/>
      <c r="TNC638" s="155"/>
      <c r="TND638" s="155"/>
      <c r="TNE638" s="155"/>
      <c r="TNF638" s="155"/>
      <c r="TNG638" s="155"/>
      <c r="TNH638" s="155"/>
      <c r="TNI638" s="155"/>
      <c r="TNJ638" s="155"/>
      <c r="TNK638" s="155"/>
      <c r="TNL638" s="155"/>
      <c r="TNM638" s="155"/>
      <c r="TNN638" s="155"/>
      <c r="TNO638" s="155"/>
      <c r="TNP638" s="155"/>
      <c r="TNQ638" s="155"/>
      <c r="TNR638" s="155"/>
      <c r="TNS638" s="155"/>
      <c r="TNT638" s="155"/>
      <c r="TNU638" s="155"/>
      <c r="TNV638" s="155"/>
      <c r="TNW638" s="155"/>
      <c r="TNX638" s="155"/>
      <c r="TNY638" s="155"/>
      <c r="TNZ638" s="155"/>
      <c r="TOA638" s="155"/>
      <c r="TOB638" s="155"/>
      <c r="TOC638" s="155"/>
      <c r="TOD638" s="155"/>
      <c r="TOE638" s="155"/>
      <c r="TOF638" s="155"/>
      <c r="TOG638" s="155"/>
      <c r="TOH638" s="155"/>
      <c r="TOI638" s="155"/>
      <c r="TOJ638" s="155"/>
      <c r="TOK638" s="155"/>
      <c r="TOL638" s="155"/>
      <c r="TOM638" s="155"/>
      <c r="TON638" s="155"/>
      <c r="TOO638" s="155"/>
      <c r="TOP638" s="155"/>
      <c r="TOQ638" s="155"/>
      <c r="TOR638" s="155"/>
      <c r="TOS638" s="155"/>
      <c r="TOT638" s="155"/>
      <c r="TOU638" s="155"/>
      <c r="TOV638" s="155"/>
      <c r="TOW638" s="155"/>
      <c r="TOX638" s="155"/>
      <c r="TOY638" s="155"/>
      <c r="TOZ638" s="155"/>
      <c r="TPA638" s="155"/>
      <c r="TPB638" s="155"/>
      <c r="TPC638" s="155"/>
      <c r="TPD638" s="155"/>
      <c r="TPE638" s="155"/>
      <c r="TPF638" s="155"/>
      <c r="TPG638" s="155"/>
      <c r="TPH638" s="155"/>
      <c r="TPI638" s="155"/>
      <c r="TPJ638" s="155"/>
      <c r="TPK638" s="155"/>
      <c r="TPL638" s="155"/>
      <c r="TPM638" s="155"/>
      <c r="TPN638" s="155"/>
      <c r="TPO638" s="155"/>
      <c r="TPP638" s="155"/>
      <c r="TPQ638" s="155"/>
      <c r="TPR638" s="155"/>
      <c r="TPS638" s="155"/>
      <c r="TPT638" s="155"/>
      <c r="TPU638" s="155"/>
      <c r="TPV638" s="155"/>
      <c r="TPW638" s="155"/>
      <c r="TPX638" s="155"/>
      <c r="TPY638" s="155"/>
      <c r="TPZ638" s="155"/>
      <c r="TQA638" s="155"/>
      <c r="TQB638" s="155"/>
      <c r="TQC638" s="155"/>
      <c r="TQD638" s="155"/>
      <c r="TQE638" s="155"/>
      <c r="TQF638" s="155"/>
      <c r="TQG638" s="155"/>
      <c r="TQH638" s="155"/>
      <c r="TQI638" s="155"/>
      <c r="TQJ638" s="155"/>
      <c r="TQK638" s="155"/>
      <c r="TQL638" s="155"/>
      <c r="TQM638" s="155"/>
      <c r="TQN638" s="155"/>
      <c r="TQO638" s="155"/>
      <c r="TQP638" s="155"/>
      <c r="TQQ638" s="155"/>
      <c r="TQR638" s="155"/>
      <c r="TQS638" s="155"/>
      <c r="TQT638" s="155"/>
      <c r="TQU638" s="155"/>
      <c r="TQV638" s="155"/>
      <c r="TQW638" s="155"/>
      <c r="TQX638" s="155"/>
      <c r="TQY638" s="155"/>
      <c r="TQZ638" s="155"/>
      <c r="TRA638" s="155"/>
      <c r="TRB638" s="155"/>
      <c r="TRC638" s="155"/>
      <c r="TRD638" s="155"/>
      <c r="TRE638" s="155"/>
      <c r="TRF638" s="155"/>
      <c r="TRG638" s="155"/>
      <c r="TRH638" s="155"/>
      <c r="TRI638" s="155"/>
      <c r="TRJ638" s="155"/>
      <c r="TRK638" s="155"/>
      <c r="TRL638" s="155"/>
      <c r="TRM638" s="155"/>
      <c r="TRN638" s="155"/>
      <c r="TRO638" s="155"/>
      <c r="TRP638" s="155"/>
      <c r="TRQ638" s="155"/>
      <c r="TRR638" s="155"/>
      <c r="TRS638" s="155"/>
      <c r="TRT638" s="155"/>
      <c r="TRU638" s="155"/>
      <c r="TRV638" s="155"/>
      <c r="TRW638" s="155"/>
      <c r="TRX638" s="155"/>
      <c r="TRY638" s="155"/>
      <c r="TRZ638" s="155"/>
      <c r="TSA638" s="155"/>
      <c r="TSB638" s="155"/>
      <c r="TSC638" s="155"/>
      <c r="TSD638" s="155"/>
      <c r="TSE638" s="155"/>
      <c r="TSF638" s="155"/>
      <c r="TSG638" s="155"/>
      <c r="TSH638" s="155"/>
      <c r="TSI638" s="155"/>
      <c r="TSJ638" s="155"/>
      <c r="TSK638" s="155"/>
      <c r="TSL638" s="155"/>
      <c r="TSM638" s="155"/>
      <c r="TSN638" s="155"/>
      <c r="TSO638" s="155"/>
      <c r="TSP638" s="155"/>
      <c r="TSQ638" s="155"/>
      <c r="TSR638" s="155"/>
      <c r="TSS638" s="155"/>
      <c r="TST638" s="155"/>
      <c r="TSU638" s="155"/>
      <c r="TSV638" s="155"/>
      <c r="TSW638" s="155"/>
      <c r="TSX638" s="155"/>
      <c r="TSY638" s="155"/>
      <c r="TSZ638" s="155"/>
      <c r="TTA638" s="155"/>
      <c r="TTB638" s="155"/>
      <c r="TTC638" s="155"/>
      <c r="TTD638" s="155"/>
      <c r="TTE638" s="155"/>
      <c r="TTF638" s="155"/>
      <c r="TTG638" s="155"/>
      <c r="TTH638" s="155"/>
      <c r="TTI638" s="155"/>
      <c r="TTJ638" s="155"/>
      <c r="TTK638" s="155"/>
      <c r="TTL638" s="155"/>
      <c r="TTM638" s="155"/>
      <c r="TTN638" s="155"/>
      <c r="TTO638" s="155"/>
      <c r="TTP638" s="155"/>
      <c r="TTQ638" s="155"/>
      <c r="TTR638" s="155"/>
      <c r="TTS638" s="155"/>
      <c r="TTT638" s="155"/>
      <c r="TTU638" s="155"/>
      <c r="TTV638" s="155"/>
      <c r="TTW638" s="155"/>
      <c r="TTX638" s="155"/>
      <c r="TTY638" s="155"/>
      <c r="TTZ638" s="155"/>
      <c r="TUA638" s="155"/>
      <c r="TUB638" s="155"/>
      <c r="TUC638" s="155"/>
      <c r="TUD638" s="155"/>
      <c r="TUE638" s="155"/>
      <c r="TUF638" s="155"/>
      <c r="TUG638" s="155"/>
      <c r="TUH638" s="155"/>
      <c r="TUI638" s="155"/>
      <c r="TUJ638" s="155"/>
      <c r="TUK638" s="155"/>
      <c r="TUL638" s="155"/>
      <c r="TUM638" s="155"/>
      <c r="TUN638" s="155"/>
      <c r="TUO638" s="155"/>
      <c r="TUP638" s="155"/>
      <c r="TUQ638" s="155"/>
      <c r="TUR638" s="155"/>
      <c r="TUS638" s="155"/>
      <c r="TUT638" s="155"/>
      <c r="TUU638" s="155"/>
      <c r="TUV638" s="155"/>
      <c r="TUW638" s="155"/>
      <c r="TUX638" s="155"/>
      <c r="TUY638" s="155"/>
      <c r="TUZ638" s="155"/>
      <c r="TVA638" s="155"/>
      <c r="TVB638" s="155"/>
      <c r="TVC638" s="155"/>
      <c r="TVD638" s="155"/>
      <c r="TVE638" s="155"/>
      <c r="TVF638" s="155"/>
      <c r="TVG638" s="155"/>
      <c r="TVH638" s="155"/>
      <c r="TVI638" s="155"/>
      <c r="TVJ638" s="155"/>
      <c r="TVK638" s="155"/>
      <c r="TVL638" s="155"/>
      <c r="TVM638" s="155"/>
      <c r="TVN638" s="155"/>
      <c r="TVO638" s="155"/>
      <c r="TVP638" s="155"/>
      <c r="TVQ638" s="155"/>
      <c r="TVR638" s="155"/>
      <c r="TVS638" s="155"/>
      <c r="TVT638" s="155"/>
      <c r="TVU638" s="155"/>
      <c r="TVV638" s="155"/>
      <c r="TVW638" s="155"/>
      <c r="TVX638" s="155"/>
      <c r="TVY638" s="155"/>
      <c r="TVZ638" s="155"/>
      <c r="TWA638" s="155"/>
      <c r="TWB638" s="155"/>
      <c r="TWC638" s="155"/>
      <c r="TWD638" s="155"/>
      <c r="TWE638" s="155"/>
      <c r="TWF638" s="155"/>
      <c r="TWG638" s="155"/>
      <c r="TWH638" s="155"/>
      <c r="TWI638" s="155"/>
      <c r="TWJ638" s="155"/>
      <c r="TWK638" s="155"/>
      <c r="TWL638" s="155"/>
      <c r="TWM638" s="155"/>
      <c r="TWN638" s="155"/>
      <c r="TWO638" s="155"/>
      <c r="TWP638" s="155"/>
      <c r="TWQ638" s="155"/>
      <c r="TWR638" s="155"/>
      <c r="TWS638" s="155"/>
      <c r="TWT638" s="155"/>
      <c r="TWU638" s="155"/>
      <c r="TWV638" s="155"/>
      <c r="TWW638" s="155"/>
      <c r="TWX638" s="155"/>
      <c r="TWY638" s="155"/>
      <c r="TWZ638" s="155"/>
      <c r="TXA638" s="155"/>
      <c r="TXB638" s="155"/>
      <c r="TXC638" s="155"/>
      <c r="TXD638" s="155"/>
      <c r="TXE638" s="155"/>
      <c r="TXF638" s="155"/>
      <c r="TXG638" s="155"/>
      <c r="TXH638" s="155"/>
      <c r="TXI638" s="155"/>
      <c r="TXJ638" s="155"/>
      <c r="TXK638" s="155"/>
      <c r="TXL638" s="155"/>
      <c r="TXM638" s="155"/>
      <c r="TXN638" s="155"/>
      <c r="TXO638" s="155"/>
      <c r="TXP638" s="155"/>
      <c r="TXQ638" s="155"/>
      <c r="TXR638" s="155"/>
      <c r="TXS638" s="155"/>
      <c r="TXT638" s="155"/>
      <c r="TXU638" s="155"/>
      <c r="TXV638" s="155"/>
      <c r="TXW638" s="155"/>
      <c r="TXX638" s="155"/>
      <c r="TXY638" s="155"/>
      <c r="TXZ638" s="155"/>
      <c r="TYA638" s="155"/>
      <c r="TYB638" s="155"/>
      <c r="TYC638" s="155"/>
      <c r="TYD638" s="155"/>
      <c r="TYE638" s="155"/>
      <c r="TYF638" s="155"/>
      <c r="TYG638" s="155"/>
      <c r="TYH638" s="155"/>
      <c r="TYI638" s="155"/>
      <c r="TYJ638" s="155"/>
      <c r="TYK638" s="155"/>
      <c r="TYL638" s="155"/>
      <c r="TYM638" s="155"/>
      <c r="TYN638" s="155"/>
      <c r="TYO638" s="155"/>
      <c r="TYP638" s="155"/>
      <c r="TYQ638" s="155"/>
      <c r="TYR638" s="155"/>
      <c r="TYS638" s="155"/>
      <c r="TYT638" s="155"/>
      <c r="TYU638" s="155"/>
      <c r="TYV638" s="155"/>
      <c r="TYW638" s="155"/>
      <c r="TYX638" s="155"/>
      <c r="TYY638" s="155"/>
      <c r="TYZ638" s="155"/>
      <c r="TZA638" s="155"/>
      <c r="TZB638" s="155"/>
      <c r="TZC638" s="155"/>
      <c r="TZD638" s="155"/>
      <c r="TZE638" s="155"/>
      <c r="TZF638" s="155"/>
      <c r="TZG638" s="155"/>
      <c r="TZH638" s="155"/>
      <c r="TZI638" s="155"/>
      <c r="TZJ638" s="155"/>
      <c r="TZK638" s="155"/>
      <c r="TZL638" s="155"/>
      <c r="TZM638" s="155"/>
      <c r="TZN638" s="155"/>
      <c r="TZO638" s="155"/>
      <c r="TZP638" s="155"/>
      <c r="TZQ638" s="155"/>
      <c r="TZR638" s="155"/>
      <c r="TZS638" s="155"/>
      <c r="TZT638" s="155"/>
      <c r="TZU638" s="155"/>
      <c r="TZV638" s="155"/>
      <c r="TZW638" s="155"/>
      <c r="TZX638" s="155"/>
      <c r="TZY638" s="155"/>
      <c r="TZZ638" s="155"/>
      <c r="UAA638" s="155"/>
      <c r="UAB638" s="155"/>
      <c r="UAC638" s="155"/>
      <c r="UAD638" s="155"/>
      <c r="UAE638" s="155"/>
      <c r="UAF638" s="155"/>
      <c r="UAG638" s="155"/>
      <c r="UAH638" s="155"/>
      <c r="UAI638" s="155"/>
      <c r="UAJ638" s="155"/>
      <c r="UAK638" s="155"/>
      <c r="UAL638" s="155"/>
      <c r="UAM638" s="155"/>
      <c r="UAN638" s="155"/>
      <c r="UAO638" s="155"/>
      <c r="UAP638" s="155"/>
      <c r="UAQ638" s="155"/>
      <c r="UAR638" s="155"/>
      <c r="UAS638" s="155"/>
      <c r="UAT638" s="155"/>
      <c r="UAU638" s="155"/>
      <c r="UAV638" s="155"/>
      <c r="UAW638" s="155"/>
      <c r="UAX638" s="155"/>
      <c r="UAY638" s="155"/>
      <c r="UAZ638" s="155"/>
      <c r="UBA638" s="155"/>
      <c r="UBB638" s="155"/>
      <c r="UBC638" s="155"/>
      <c r="UBD638" s="155"/>
      <c r="UBE638" s="155"/>
      <c r="UBF638" s="155"/>
      <c r="UBG638" s="155"/>
      <c r="UBH638" s="155"/>
      <c r="UBI638" s="155"/>
      <c r="UBJ638" s="155"/>
      <c r="UBK638" s="155"/>
      <c r="UBL638" s="155"/>
      <c r="UBM638" s="155"/>
      <c r="UBN638" s="155"/>
      <c r="UBO638" s="155"/>
      <c r="UBP638" s="155"/>
      <c r="UBQ638" s="155"/>
      <c r="UBR638" s="155"/>
      <c r="UBS638" s="155"/>
      <c r="UBT638" s="155"/>
      <c r="UBU638" s="155"/>
      <c r="UBV638" s="155"/>
      <c r="UBW638" s="155"/>
      <c r="UBX638" s="155"/>
      <c r="UBY638" s="155"/>
      <c r="UBZ638" s="155"/>
      <c r="UCA638" s="155"/>
      <c r="UCB638" s="155"/>
      <c r="UCC638" s="155"/>
      <c r="UCD638" s="155"/>
      <c r="UCE638" s="155"/>
      <c r="UCF638" s="155"/>
      <c r="UCG638" s="155"/>
      <c r="UCH638" s="155"/>
      <c r="UCI638" s="155"/>
      <c r="UCJ638" s="155"/>
      <c r="UCK638" s="155"/>
      <c r="UCL638" s="155"/>
      <c r="UCM638" s="155"/>
      <c r="UCN638" s="155"/>
      <c r="UCO638" s="155"/>
      <c r="UCP638" s="155"/>
      <c r="UCQ638" s="155"/>
      <c r="UCR638" s="155"/>
      <c r="UCS638" s="155"/>
      <c r="UCT638" s="155"/>
      <c r="UCU638" s="155"/>
      <c r="UCV638" s="155"/>
      <c r="UCW638" s="155"/>
      <c r="UCX638" s="155"/>
      <c r="UCY638" s="155"/>
      <c r="UCZ638" s="155"/>
      <c r="UDA638" s="155"/>
      <c r="UDB638" s="155"/>
      <c r="UDC638" s="155"/>
      <c r="UDD638" s="155"/>
      <c r="UDE638" s="155"/>
      <c r="UDF638" s="155"/>
      <c r="UDG638" s="155"/>
      <c r="UDH638" s="155"/>
      <c r="UDI638" s="155"/>
      <c r="UDJ638" s="155"/>
      <c r="UDK638" s="155"/>
      <c r="UDL638" s="155"/>
      <c r="UDM638" s="155"/>
      <c r="UDN638" s="155"/>
      <c r="UDO638" s="155"/>
      <c r="UDP638" s="155"/>
      <c r="UDQ638" s="155"/>
      <c r="UDR638" s="155"/>
      <c r="UDS638" s="155"/>
      <c r="UDT638" s="155"/>
      <c r="UDU638" s="155"/>
      <c r="UDV638" s="155"/>
      <c r="UDW638" s="155"/>
      <c r="UDX638" s="155"/>
      <c r="UDY638" s="155"/>
      <c r="UDZ638" s="155"/>
      <c r="UEA638" s="155"/>
      <c r="UEB638" s="155"/>
      <c r="UEC638" s="155"/>
      <c r="UED638" s="155"/>
      <c r="UEE638" s="155"/>
      <c r="UEF638" s="155"/>
      <c r="UEG638" s="155"/>
      <c r="UEH638" s="155"/>
      <c r="UEI638" s="155"/>
      <c r="UEJ638" s="155"/>
      <c r="UEK638" s="155"/>
      <c r="UEL638" s="155"/>
      <c r="UEM638" s="155"/>
      <c r="UEN638" s="155"/>
      <c r="UEO638" s="155"/>
      <c r="UEP638" s="155"/>
      <c r="UEQ638" s="155"/>
      <c r="UER638" s="155"/>
      <c r="UES638" s="155"/>
      <c r="UET638" s="155"/>
      <c r="UEU638" s="155"/>
      <c r="UEV638" s="155"/>
      <c r="UEW638" s="155"/>
      <c r="UEX638" s="155"/>
      <c r="UEY638" s="155"/>
      <c r="UEZ638" s="155"/>
      <c r="UFA638" s="155"/>
      <c r="UFB638" s="155"/>
      <c r="UFC638" s="155"/>
      <c r="UFD638" s="155"/>
      <c r="UFE638" s="155"/>
      <c r="UFF638" s="155"/>
      <c r="UFG638" s="155"/>
      <c r="UFH638" s="155"/>
      <c r="UFI638" s="155"/>
      <c r="UFJ638" s="155"/>
      <c r="UFK638" s="155"/>
      <c r="UFL638" s="155"/>
      <c r="UFM638" s="155"/>
      <c r="UFN638" s="155"/>
      <c r="UFO638" s="155"/>
      <c r="UFP638" s="155"/>
      <c r="UFQ638" s="155"/>
      <c r="UFR638" s="155"/>
      <c r="UFS638" s="155"/>
      <c r="UFT638" s="155"/>
      <c r="UFU638" s="155"/>
      <c r="UFV638" s="155"/>
      <c r="UFW638" s="155"/>
      <c r="UFX638" s="155"/>
      <c r="UFY638" s="155"/>
      <c r="UFZ638" s="155"/>
      <c r="UGA638" s="155"/>
      <c r="UGB638" s="155"/>
      <c r="UGC638" s="155"/>
      <c r="UGD638" s="155"/>
      <c r="UGE638" s="155"/>
      <c r="UGF638" s="155"/>
      <c r="UGG638" s="155"/>
      <c r="UGH638" s="155"/>
      <c r="UGI638" s="155"/>
      <c r="UGJ638" s="155"/>
      <c r="UGK638" s="155"/>
      <c r="UGL638" s="155"/>
      <c r="UGM638" s="155"/>
      <c r="UGN638" s="155"/>
      <c r="UGO638" s="155"/>
      <c r="UGP638" s="155"/>
      <c r="UGQ638" s="155"/>
      <c r="UGR638" s="155"/>
      <c r="UGS638" s="155"/>
      <c r="UGT638" s="155"/>
      <c r="UGU638" s="155"/>
      <c r="UGV638" s="155"/>
      <c r="UGW638" s="155"/>
      <c r="UGX638" s="155"/>
      <c r="UGY638" s="155"/>
      <c r="UGZ638" s="155"/>
      <c r="UHA638" s="155"/>
      <c r="UHB638" s="155"/>
      <c r="UHC638" s="155"/>
      <c r="UHD638" s="155"/>
      <c r="UHE638" s="155"/>
      <c r="UHF638" s="155"/>
      <c r="UHG638" s="155"/>
      <c r="UHH638" s="155"/>
      <c r="UHI638" s="155"/>
      <c r="UHJ638" s="155"/>
      <c r="UHK638" s="155"/>
      <c r="UHL638" s="155"/>
      <c r="UHM638" s="155"/>
      <c r="UHN638" s="155"/>
      <c r="UHO638" s="155"/>
      <c r="UHP638" s="155"/>
      <c r="UHQ638" s="155"/>
      <c r="UHR638" s="155"/>
      <c r="UHS638" s="155"/>
      <c r="UHT638" s="155"/>
      <c r="UHU638" s="155"/>
      <c r="UHV638" s="155"/>
      <c r="UHW638" s="155"/>
      <c r="UHX638" s="155"/>
      <c r="UHY638" s="155"/>
      <c r="UHZ638" s="155"/>
      <c r="UIA638" s="155"/>
      <c r="UIB638" s="155"/>
      <c r="UIC638" s="155"/>
      <c r="UID638" s="155"/>
      <c r="UIE638" s="155"/>
      <c r="UIF638" s="155"/>
      <c r="UIG638" s="155"/>
      <c r="UIH638" s="155"/>
      <c r="UII638" s="155"/>
      <c r="UIJ638" s="155"/>
      <c r="UIK638" s="155"/>
      <c r="UIL638" s="155"/>
      <c r="UIM638" s="155"/>
      <c r="UIN638" s="155"/>
      <c r="UIO638" s="155"/>
      <c r="UIP638" s="155"/>
      <c r="UIQ638" s="155"/>
      <c r="UIR638" s="155"/>
      <c r="UIS638" s="155"/>
      <c r="UIT638" s="155"/>
      <c r="UIU638" s="155"/>
      <c r="UIV638" s="155"/>
      <c r="UIW638" s="155"/>
      <c r="UIX638" s="155"/>
      <c r="UIY638" s="155"/>
      <c r="UIZ638" s="155"/>
      <c r="UJA638" s="155"/>
      <c r="UJB638" s="155"/>
      <c r="UJC638" s="155"/>
      <c r="UJD638" s="155"/>
      <c r="UJE638" s="155"/>
      <c r="UJF638" s="155"/>
      <c r="UJG638" s="155"/>
      <c r="UJH638" s="155"/>
      <c r="UJI638" s="155"/>
      <c r="UJJ638" s="155"/>
      <c r="UJK638" s="155"/>
      <c r="UJL638" s="155"/>
      <c r="UJM638" s="155"/>
      <c r="UJN638" s="155"/>
      <c r="UJO638" s="155"/>
      <c r="UJP638" s="155"/>
      <c r="UJQ638" s="155"/>
      <c r="UJR638" s="155"/>
      <c r="UJS638" s="155"/>
      <c r="UJT638" s="155"/>
      <c r="UJU638" s="155"/>
      <c r="UJV638" s="155"/>
      <c r="UJW638" s="155"/>
      <c r="UJX638" s="155"/>
      <c r="UJY638" s="155"/>
      <c r="UJZ638" s="155"/>
      <c r="UKA638" s="155"/>
      <c r="UKB638" s="155"/>
      <c r="UKC638" s="155"/>
      <c r="UKD638" s="155"/>
      <c r="UKE638" s="155"/>
      <c r="UKF638" s="155"/>
      <c r="UKG638" s="155"/>
      <c r="UKH638" s="155"/>
      <c r="UKI638" s="155"/>
      <c r="UKJ638" s="155"/>
      <c r="UKK638" s="155"/>
      <c r="UKL638" s="155"/>
      <c r="UKM638" s="155"/>
      <c r="UKN638" s="155"/>
      <c r="UKO638" s="155"/>
      <c r="UKP638" s="155"/>
      <c r="UKQ638" s="155"/>
      <c r="UKR638" s="155"/>
      <c r="UKS638" s="155"/>
      <c r="UKT638" s="155"/>
      <c r="UKU638" s="155"/>
      <c r="UKV638" s="155"/>
      <c r="UKW638" s="155"/>
      <c r="UKX638" s="155"/>
      <c r="UKY638" s="155"/>
      <c r="UKZ638" s="155"/>
      <c r="ULA638" s="155"/>
      <c r="ULB638" s="155"/>
      <c r="ULC638" s="155"/>
      <c r="ULD638" s="155"/>
      <c r="ULE638" s="155"/>
      <c r="ULF638" s="155"/>
      <c r="ULG638" s="155"/>
      <c r="ULH638" s="155"/>
      <c r="ULI638" s="155"/>
      <c r="ULJ638" s="155"/>
      <c r="ULK638" s="155"/>
      <c r="ULL638" s="155"/>
      <c r="ULM638" s="155"/>
      <c r="ULN638" s="155"/>
      <c r="ULO638" s="155"/>
      <c r="ULP638" s="155"/>
      <c r="ULQ638" s="155"/>
      <c r="ULR638" s="155"/>
      <c r="ULS638" s="155"/>
      <c r="ULT638" s="155"/>
      <c r="ULU638" s="155"/>
      <c r="ULV638" s="155"/>
      <c r="ULW638" s="155"/>
      <c r="ULX638" s="155"/>
      <c r="ULY638" s="155"/>
      <c r="ULZ638" s="155"/>
      <c r="UMA638" s="155"/>
      <c r="UMB638" s="155"/>
      <c r="UMC638" s="155"/>
      <c r="UMD638" s="155"/>
      <c r="UME638" s="155"/>
      <c r="UMF638" s="155"/>
      <c r="UMG638" s="155"/>
      <c r="UMH638" s="155"/>
      <c r="UMI638" s="155"/>
      <c r="UMJ638" s="155"/>
      <c r="UMK638" s="155"/>
      <c r="UML638" s="155"/>
      <c r="UMM638" s="155"/>
      <c r="UMN638" s="155"/>
      <c r="UMO638" s="155"/>
      <c r="UMP638" s="155"/>
      <c r="UMQ638" s="155"/>
      <c r="UMR638" s="155"/>
      <c r="UMS638" s="155"/>
      <c r="UMT638" s="155"/>
      <c r="UMU638" s="155"/>
      <c r="UMV638" s="155"/>
      <c r="UMW638" s="155"/>
      <c r="UMX638" s="155"/>
      <c r="UMY638" s="155"/>
      <c r="UMZ638" s="155"/>
      <c r="UNA638" s="155"/>
      <c r="UNB638" s="155"/>
      <c r="UNC638" s="155"/>
      <c r="UND638" s="155"/>
      <c r="UNE638" s="155"/>
      <c r="UNF638" s="155"/>
      <c r="UNG638" s="155"/>
      <c r="UNH638" s="155"/>
      <c r="UNI638" s="155"/>
      <c r="UNJ638" s="155"/>
      <c r="UNK638" s="155"/>
      <c r="UNL638" s="155"/>
      <c r="UNM638" s="155"/>
      <c r="UNN638" s="155"/>
      <c r="UNO638" s="155"/>
      <c r="UNP638" s="155"/>
      <c r="UNQ638" s="155"/>
      <c r="UNR638" s="155"/>
      <c r="UNS638" s="155"/>
      <c r="UNT638" s="155"/>
      <c r="UNU638" s="155"/>
      <c r="UNV638" s="155"/>
      <c r="UNW638" s="155"/>
      <c r="UNX638" s="155"/>
      <c r="UNY638" s="155"/>
      <c r="UNZ638" s="155"/>
      <c r="UOA638" s="155"/>
      <c r="UOB638" s="155"/>
      <c r="UOC638" s="155"/>
      <c r="UOD638" s="155"/>
      <c r="UOE638" s="155"/>
      <c r="UOF638" s="155"/>
      <c r="UOG638" s="155"/>
      <c r="UOH638" s="155"/>
      <c r="UOI638" s="155"/>
      <c r="UOJ638" s="155"/>
      <c r="UOK638" s="155"/>
      <c r="UOL638" s="155"/>
      <c r="UOM638" s="155"/>
      <c r="UON638" s="155"/>
      <c r="UOO638" s="155"/>
      <c r="UOP638" s="155"/>
      <c r="UOQ638" s="155"/>
      <c r="UOR638" s="155"/>
      <c r="UOS638" s="155"/>
      <c r="UOT638" s="155"/>
      <c r="UOU638" s="155"/>
      <c r="UOV638" s="155"/>
      <c r="UOW638" s="155"/>
      <c r="UOX638" s="155"/>
      <c r="UOY638" s="155"/>
      <c r="UOZ638" s="155"/>
      <c r="UPA638" s="155"/>
      <c r="UPB638" s="155"/>
      <c r="UPC638" s="155"/>
      <c r="UPD638" s="155"/>
      <c r="UPE638" s="155"/>
      <c r="UPF638" s="155"/>
      <c r="UPG638" s="155"/>
      <c r="UPH638" s="155"/>
      <c r="UPI638" s="155"/>
      <c r="UPJ638" s="155"/>
      <c r="UPK638" s="155"/>
      <c r="UPL638" s="155"/>
      <c r="UPM638" s="155"/>
      <c r="UPN638" s="155"/>
      <c r="UPO638" s="155"/>
      <c r="UPP638" s="155"/>
      <c r="UPQ638" s="155"/>
      <c r="UPR638" s="155"/>
      <c r="UPS638" s="155"/>
      <c r="UPT638" s="155"/>
      <c r="UPU638" s="155"/>
      <c r="UPV638" s="155"/>
      <c r="UPW638" s="155"/>
      <c r="UPX638" s="155"/>
      <c r="UPY638" s="155"/>
      <c r="UPZ638" s="155"/>
      <c r="UQA638" s="155"/>
      <c r="UQB638" s="155"/>
      <c r="UQC638" s="155"/>
      <c r="UQD638" s="155"/>
      <c r="UQE638" s="155"/>
      <c r="UQF638" s="155"/>
      <c r="UQG638" s="155"/>
      <c r="UQH638" s="155"/>
      <c r="UQI638" s="155"/>
      <c r="UQJ638" s="155"/>
      <c r="UQK638" s="155"/>
      <c r="UQL638" s="155"/>
      <c r="UQM638" s="155"/>
      <c r="UQN638" s="155"/>
      <c r="UQO638" s="155"/>
      <c r="UQP638" s="155"/>
      <c r="UQQ638" s="155"/>
      <c r="UQR638" s="155"/>
      <c r="UQS638" s="155"/>
      <c r="UQT638" s="155"/>
      <c r="UQU638" s="155"/>
      <c r="UQV638" s="155"/>
      <c r="UQW638" s="155"/>
      <c r="UQX638" s="155"/>
      <c r="UQY638" s="155"/>
      <c r="UQZ638" s="155"/>
      <c r="URA638" s="155"/>
      <c r="URB638" s="155"/>
      <c r="URC638" s="155"/>
      <c r="URD638" s="155"/>
      <c r="URE638" s="155"/>
      <c r="URF638" s="155"/>
      <c r="URG638" s="155"/>
      <c r="URH638" s="155"/>
      <c r="URI638" s="155"/>
      <c r="URJ638" s="155"/>
      <c r="URK638" s="155"/>
      <c r="URL638" s="155"/>
      <c r="URM638" s="155"/>
      <c r="URN638" s="155"/>
      <c r="URO638" s="155"/>
      <c r="URP638" s="155"/>
      <c r="URQ638" s="155"/>
      <c r="URR638" s="155"/>
      <c r="URS638" s="155"/>
      <c r="URT638" s="155"/>
      <c r="URU638" s="155"/>
      <c r="URV638" s="155"/>
      <c r="URW638" s="155"/>
      <c r="URX638" s="155"/>
      <c r="URY638" s="155"/>
      <c r="URZ638" s="155"/>
      <c r="USA638" s="155"/>
      <c r="USB638" s="155"/>
      <c r="USC638" s="155"/>
      <c r="USD638" s="155"/>
      <c r="USE638" s="155"/>
      <c r="USF638" s="155"/>
      <c r="USG638" s="155"/>
      <c r="USH638" s="155"/>
      <c r="USI638" s="155"/>
      <c r="USJ638" s="155"/>
      <c r="USK638" s="155"/>
      <c r="USL638" s="155"/>
      <c r="USM638" s="155"/>
      <c r="USN638" s="155"/>
      <c r="USO638" s="155"/>
      <c r="USP638" s="155"/>
      <c r="USQ638" s="155"/>
      <c r="USR638" s="155"/>
      <c r="USS638" s="155"/>
      <c r="UST638" s="155"/>
      <c r="USU638" s="155"/>
      <c r="USV638" s="155"/>
      <c r="USW638" s="155"/>
      <c r="USX638" s="155"/>
      <c r="USY638" s="155"/>
      <c r="USZ638" s="155"/>
      <c r="UTA638" s="155"/>
      <c r="UTB638" s="155"/>
      <c r="UTC638" s="155"/>
      <c r="UTD638" s="155"/>
      <c r="UTE638" s="155"/>
      <c r="UTF638" s="155"/>
      <c r="UTG638" s="155"/>
      <c r="UTH638" s="155"/>
      <c r="UTI638" s="155"/>
      <c r="UTJ638" s="155"/>
      <c r="UTK638" s="155"/>
      <c r="UTL638" s="155"/>
      <c r="UTM638" s="155"/>
      <c r="UTN638" s="155"/>
      <c r="UTO638" s="155"/>
      <c r="UTP638" s="155"/>
      <c r="UTQ638" s="155"/>
      <c r="UTR638" s="155"/>
      <c r="UTS638" s="155"/>
      <c r="UTT638" s="155"/>
      <c r="UTU638" s="155"/>
      <c r="UTV638" s="155"/>
      <c r="UTW638" s="155"/>
      <c r="UTX638" s="155"/>
      <c r="UTY638" s="155"/>
      <c r="UTZ638" s="155"/>
      <c r="UUA638" s="155"/>
      <c r="UUB638" s="155"/>
      <c r="UUC638" s="155"/>
      <c r="UUD638" s="155"/>
      <c r="UUE638" s="155"/>
      <c r="UUF638" s="155"/>
      <c r="UUG638" s="155"/>
      <c r="UUH638" s="155"/>
      <c r="UUI638" s="155"/>
      <c r="UUJ638" s="155"/>
      <c r="UUK638" s="155"/>
      <c r="UUL638" s="155"/>
      <c r="UUM638" s="155"/>
      <c r="UUN638" s="155"/>
      <c r="UUO638" s="155"/>
      <c r="UUP638" s="155"/>
      <c r="UUQ638" s="155"/>
      <c r="UUR638" s="155"/>
      <c r="UUS638" s="155"/>
      <c r="UUT638" s="155"/>
      <c r="UUU638" s="155"/>
      <c r="UUV638" s="155"/>
      <c r="UUW638" s="155"/>
      <c r="UUX638" s="155"/>
      <c r="UUY638" s="155"/>
      <c r="UUZ638" s="155"/>
      <c r="UVA638" s="155"/>
      <c r="UVB638" s="155"/>
      <c r="UVC638" s="155"/>
      <c r="UVD638" s="155"/>
      <c r="UVE638" s="155"/>
      <c r="UVF638" s="155"/>
      <c r="UVG638" s="155"/>
      <c r="UVH638" s="155"/>
      <c r="UVI638" s="155"/>
      <c r="UVJ638" s="155"/>
      <c r="UVK638" s="155"/>
      <c r="UVL638" s="155"/>
      <c r="UVM638" s="155"/>
      <c r="UVN638" s="155"/>
      <c r="UVO638" s="155"/>
      <c r="UVP638" s="155"/>
      <c r="UVQ638" s="155"/>
      <c r="UVR638" s="155"/>
      <c r="UVS638" s="155"/>
      <c r="UVT638" s="155"/>
      <c r="UVU638" s="155"/>
      <c r="UVV638" s="155"/>
      <c r="UVW638" s="155"/>
      <c r="UVX638" s="155"/>
      <c r="UVY638" s="155"/>
      <c r="UVZ638" s="155"/>
      <c r="UWA638" s="155"/>
      <c r="UWB638" s="155"/>
      <c r="UWC638" s="155"/>
      <c r="UWD638" s="155"/>
      <c r="UWE638" s="155"/>
      <c r="UWF638" s="155"/>
      <c r="UWG638" s="155"/>
      <c r="UWH638" s="155"/>
      <c r="UWI638" s="155"/>
      <c r="UWJ638" s="155"/>
      <c r="UWK638" s="155"/>
      <c r="UWL638" s="155"/>
      <c r="UWM638" s="155"/>
      <c r="UWN638" s="155"/>
      <c r="UWO638" s="155"/>
      <c r="UWP638" s="155"/>
      <c r="UWQ638" s="155"/>
      <c r="UWR638" s="155"/>
      <c r="UWS638" s="155"/>
      <c r="UWT638" s="155"/>
      <c r="UWU638" s="155"/>
      <c r="UWV638" s="155"/>
      <c r="UWW638" s="155"/>
      <c r="UWX638" s="155"/>
      <c r="UWY638" s="155"/>
      <c r="UWZ638" s="155"/>
      <c r="UXA638" s="155"/>
      <c r="UXB638" s="155"/>
      <c r="UXC638" s="155"/>
      <c r="UXD638" s="155"/>
      <c r="UXE638" s="155"/>
      <c r="UXF638" s="155"/>
      <c r="UXG638" s="155"/>
      <c r="UXH638" s="155"/>
      <c r="UXI638" s="155"/>
      <c r="UXJ638" s="155"/>
      <c r="UXK638" s="155"/>
      <c r="UXL638" s="155"/>
      <c r="UXM638" s="155"/>
      <c r="UXN638" s="155"/>
      <c r="UXO638" s="155"/>
      <c r="UXP638" s="155"/>
      <c r="UXQ638" s="155"/>
      <c r="UXR638" s="155"/>
      <c r="UXS638" s="155"/>
      <c r="UXT638" s="155"/>
      <c r="UXU638" s="155"/>
      <c r="UXV638" s="155"/>
      <c r="UXW638" s="155"/>
      <c r="UXX638" s="155"/>
      <c r="UXY638" s="155"/>
      <c r="UXZ638" s="155"/>
      <c r="UYA638" s="155"/>
      <c r="UYB638" s="155"/>
      <c r="UYC638" s="155"/>
      <c r="UYD638" s="155"/>
      <c r="UYE638" s="155"/>
      <c r="UYF638" s="155"/>
      <c r="UYG638" s="155"/>
      <c r="UYH638" s="155"/>
      <c r="UYI638" s="155"/>
      <c r="UYJ638" s="155"/>
      <c r="UYK638" s="155"/>
      <c r="UYL638" s="155"/>
      <c r="UYM638" s="155"/>
      <c r="UYN638" s="155"/>
      <c r="UYO638" s="155"/>
      <c r="UYP638" s="155"/>
      <c r="UYQ638" s="155"/>
      <c r="UYR638" s="155"/>
      <c r="UYS638" s="155"/>
      <c r="UYT638" s="155"/>
      <c r="UYU638" s="155"/>
      <c r="UYV638" s="155"/>
      <c r="UYW638" s="155"/>
      <c r="UYX638" s="155"/>
      <c r="UYY638" s="155"/>
      <c r="UYZ638" s="155"/>
      <c r="UZA638" s="155"/>
      <c r="UZB638" s="155"/>
      <c r="UZC638" s="155"/>
      <c r="UZD638" s="155"/>
      <c r="UZE638" s="155"/>
      <c r="UZF638" s="155"/>
      <c r="UZG638" s="155"/>
      <c r="UZH638" s="155"/>
      <c r="UZI638" s="155"/>
      <c r="UZJ638" s="155"/>
      <c r="UZK638" s="155"/>
      <c r="UZL638" s="155"/>
      <c r="UZM638" s="155"/>
      <c r="UZN638" s="155"/>
      <c r="UZO638" s="155"/>
      <c r="UZP638" s="155"/>
      <c r="UZQ638" s="155"/>
      <c r="UZR638" s="155"/>
      <c r="UZS638" s="155"/>
      <c r="UZT638" s="155"/>
      <c r="UZU638" s="155"/>
      <c r="UZV638" s="155"/>
      <c r="UZW638" s="155"/>
      <c r="UZX638" s="155"/>
      <c r="UZY638" s="155"/>
      <c r="UZZ638" s="155"/>
      <c r="VAA638" s="155"/>
      <c r="VAB638" s="155"/>
      <c r="VAC638" s="155"/>
      <c r="VAD638" s="155"/>
      <c r="VAE638" s="155"/>
      <c r="VAF638" s="155"/>
      <c r="VAG638" s="155"/>
      <c r="VAH638" s="155"/>
      <c r="VAI638" s="155"/>
      <c r="VAJ638" s="155"/>
      <c r="VAK638" s="155"/>
      <c r="VAL638" s="155"/>
      <c r="VAM638" s="155"/>
      <c r="VAN638" s="155"/>
      <c r="VAO638" s="155"/>
      <c r="VAP638" s="155"/>
      <c r="VAQ638" s="155"/>
      <c r="VAR638" s="155"/>
      <c r="VAS638" s="155"/>
      <c r="VAT638" s="155"/>
      <c r="VAU638" s="155"/>
      <c r="VAV638" s="155"/>
      <c r="VAW638" s="155"/>
      <c r="VAX638" s="155"/>
      <c r="VAY638" s="155"/>
      <c r="VAZ638" s="155"/>
      <c r="VBA638" s="155"/>
      <c r="VBB638" s="155"/>
      <c r="VBC638" s="155"/>
      <c r="VBD638" s="155"/>
      <c r="VBE638" s="155"/>
      <c r="VBF638" s="155"/>
      <c r="VBG638" s="155"/>
      <c r="VBH638" s="155"/>
      <c r="VBI638" s="155"/>
      <c r="VBJ638" s="155"/>
      <c r="VBK638" s="155"/>
      <c r="VBL638" s="155"/>
      <c r="VBM638" s="155"/>
      <c r="VBN638" s="155"/>
      <c r="VBO638" s="155"/>
      <c r="VBP638" s="155"/>
      <c r="VBQ638" s="155"/>
      <c r="VBR638" s="155"/>
      <c r="VBS638" s="155"/>
      <c r="VBT638" s="155"/>
      <c r="VBU638" s="155"/>
      <c r="VBV638" s="155"/>
      <c r="VBW638" s="155"/>
      <c r="VBX638" s="155"/>
      <c r="VBY638" s="155"/>
      <c r="VBZ638" s="155"/>
      <c r="VCA638" s="155"/>
      <c r="VCB638" s="155"/>
      <c r="VCC638" s="155"/>
      <c r="VCD638" s="155"/>
      <c r="VCE638" s="155"/>
      <c r="VCF638" s="155"/>
      <c r="VCG638" s="155"/>
      <c r="VCH638" s="155"/>
      <c r="VCI638" s="155"/>
      <c r="VCJ638" s="155"/>
      <c r="VCK638" s="155"/>
      <c r="VCL638" s="155"/>
      <c r="VCM638" s="155"/>
      <c r="VCN638" s="155"/>
      <c r="VCO638" s="155"/>
      <c r="VCP638" s="155"/>
      <c r="VCQ638" s="155"/>
      <c r="VCR638" s="155"/>
      <c r="VCS638" s="155"/>
      <c r="VCT638" s="155"/>
      <c r="VCU638" s="155"/>
      <c r="VCV638" s="155"/>
      <c r="VCW638" s="155"/>
      <c r="VCX638" s="155"/>
      <c r="VCY638" s="155"/>
      <c r="VCZ638" s="155"/>
      <c r="VDA638" s="155"/>
      <c r="VDB638" s="155"/>
      <c r="VDC638" s="155"/>
      <c r="VDD638" s="155"/>
      <c r="VDE638" s="155"/>
      <c r="VDF638" s="155"/>
      <c r="VDG638" s="155"/>
      <c r="VDH638" s="155"/>
      <c r="VDI638" s="155"/>
      <c r="VDJ638" s="155"/>
      <c r="VDK638" s="155"/>
      <c r="VDL638" s="155"/>
      <c r="VDM638" s="155"/>
      <c r="VDN638" s="155"/>
      <c r="VDO638" s="155"/>
      <c r="VDP638" s="155"/>
      <c r="VDQ638" s="155"/>
      <c r="VDR638" s="155"/>
      <c r="VDS638" s="155"/>
      <c r="VDT638" s="155"/>
      <c r="VDU638" s="155"/>
      <c r="VDV638" s="155"/>
      <c r="VDW638" s="155"/>
      <c r="VDX638" s="155"/>
      <c r="VDY638" s="155"/>
      <c r="VDZ638" s="155"/>
      <c r="VEA638" s="155"/>
      <c r="VEB638" s="155"/>
      <c r="VEC638" s="155"/>
      <c r="VED638" s="155"/>
      <c r="VEE638" s="155"/>
      <c r="VEF638" s="155"/>
      <c r="VEG638" s="155"/>
      <c r="VEH638" s="155"/>
      <c r="VEI638" s="155"/>
      <c r="VEJ638" s="155"/>
      <c r="VEK638" s="155"/>
      <c r="VEL638" s="155"/>
      <c r="VEM638" s="155"/>
      <c r="VEN638" s="155"/>
      <c r="VEO638" s="155"/>
      <c r="VEP638" s="155"/>
      <c r="VEQ638" s="155"/>
      <c r="VER638" s="155"/>
      <c r="VES638" s="155"/>
      <c r="VET638" s="155"/>
      <c r="VEU638" s="155"/>
      <c r="VEV638" s="155"/>
      <c r="VEW638" s="155"/>
      <c r="VEX638" s="155"/>
      <c r="VEY638" s="155"/>
      <c r="VEZ638" s="155"/>
      <c r="VFA638" s="155"/>
      <c r="VFB638" s="155"/>
      <c r="VFC638" s="155"/>
      <c r="VFD638" s="155"/>
      <c r="VFE638" s="155"/>
      <c r="VFF638" s="155"/>
      <c r="VFG638" s="155"/>
      <c r="VFH638" s="155"/>
      <c r="VFI638" s="155"/>
      <c r="VFJ638" s="155"/>
      <c r="VFK638" s="155"/>
      <c r="VFL638" s="155"/>
      <c r="VFM638" s="155"/>
      <c r="VFN638" s="155"/>
      <c r="VFO638" s="155"/>
      <c r="VFP638" s="155"/>
      <c r="VFQ638" s="155"/>
      <c r="VFR638" s="155"/>
      <c r="VFS638" s="155"/>
      <c r="VFT638" s="155"/>
      <c r="VFU638" s="155"/>
      <c r="VFV638" s="155"/>
      <c r="VFW638" s="155"/>
      <c r="VFX638" s="155"/>
      <c r="VFY638" s="155"/>
      <c r="VFZ638" s="155"/>
      <c r="VGA638" s="155"/>
      <c r="VGB638" s="155"/>
      <c r="VGC638" s="155"/>
      <c r="VGD638" s="155"/>
      <c r="VGE638" s="155"/>
      <c r="VGF638" s="155"/>
      <c r="VGG638" s="155"/>
      <c r="VGH638" s="155"/>
      <c r="VGI638" s="155"/>
      <c r="VGJ638" s="155"/>
      <c r="VGK638" s="155"/>
      <c r="VGL638" s="155"/>
      <c r="VGM638" s="155"/>
      <c r="VGN638" s="155"/>
      <c r="VGO638" s="155"/>
      <c r="VGP638" s="155"/>
      <c r="VGQ638" s="155"/>
      <c r="VGR638" s="155"/>
      <c r="VGS638" s="155"/>
      <c r="VGT638" s="155"/>
      <c r="VGU638" s="155"/>
      <c r="VGV638" s="155"/>
      <c r="VGW638" s="155"/>
      <c r="VGX638" s="155"/>
      <c r="VGY638" s="155"/>
      <c r="VGZ638" s="155"/>
      <c r="VHA638" s="155"/>
      <c r="VHB638" s="155"/>
      <c r="VHC638" s="155"/>
      <c r="VHD638" s="155"/>
      <c r="VHE638" s="155"/>
      <c r="VHF638" s="155"/>
      <c r="VHG638" s="155"/>
      <c r="VHH638" s="155"/>
      <c r="VHI638" s="155"/>
      <c r="VHJ638" s="155"/>
      <c r="VHK638" s="155"/>
      <c r="VHL638" s="155"/>
      <c r="VHM638" s="155"/>
      <c r="VHN638" s="155"/>
      <c r="VHO638" s="155"/>
      <c r="VHP638" s="155"/>
      <c r="VHQ638" s="155"/>
      <c r="VHR638" s="155"/>
      <c r="VHS638" s="155"/>
      <c r="VHT638" s="155"/>
      <c r="VHU638" s="155"/>
      <c r="VHV638" s="155"/>
      <c r="VHW638" s="155"/>
      <c r="VHX638" s="155"/>
      <c r="VHY638" s="155"/>
      <c r="VHZ638" s="155"/>
      <c r="VIA638" s="155"/>
      <c r="VIB638" s="155"/>
      <c r="VIC638" s="155"/>
      <c r="VID638" s="155"/>
      <c r="VIE638" s="155"/>
      <c r="VIF638" s="155"/>
      <c r="VIG638" s="155"/>
      <c r="VIH638" s="155"/>
      <c r="VII638" s="155"/>
      <c r="VIJ638" s="155"/>
      <c r="VIK638" s="155"/>
      <c r="VIL638" s="155"/>
      <c r="VIM638" s="155"/>
      <c r="VIN638" s="155"/>
      <c r="VIO638" s="155"/>
      <c r="VIP638" s="155"/>
      <c r="VIQ638" s="155"/>
      <c r="VIR638" s="155"/>
      <c r="VIS638" s="155"/>
      <c r="VIT638" s="155"/>
      <c r="VIU638" s="155"/>
      <c r="VIV638" s="155"/>
      <c r="VIW638" s="155"/>
      <c r="VIX638" s="155"/>
      <c r="VIY638" s="155"/>
      <c r="VIZ638" s="155"/>
      <c r="VJA638" s="155"/>
      <c r="VJB638" s="155"/>
      <c r="VJC638" s="155"/>
      <c r="VJD638" s="155"/>
      <c r="VJE638" s="155"/>
      <c r="VJF638" s="155"/>
      <c r="VJG638" s="155"/>
      <c r="VJH638" s="155"/>
      <c r="VJI638" s="155"/>
      <c r="VJJ638" s="155"/>
      <c r="VJK638" s="155"/>
      <c r="VJL638" s="155"/>
      <c r="VJM638" s="155"/>
      <c r="VJN638" s="155"/>
      <c r="VJO638" s="155"/>
      <c r="VJP638" s="155"/>
      <c r="VJQ638" s="155"/>
      <c r="VJR638" s="155"/>
      <c r="VJS638" s="155"/>
      <c r="VJT638" s="155"/>
      <c r="VJU638" s="155"/>
      <c r="VJV638" s="155"/>
      <c r="VJW638" s="155"/>
      <c r="VJX638" s="155"/>
      <c r="VJY638" s="155"/>
      <c r="VJZ638" s="155"/>
      <c r="VKA638" s="155"/>
      <c r="VKB638" s="155"/>
      <c r="VKC638" s="155"/>
      <c r="VKD638" s="155"/>
      <c r="VKE638" s="155"/>
      <c r="VKF638" s="155"/>
      <c r="VKG638" s="155"/>
      <c r="VKH638" s="155"/>
      <c r="VKI638" s="155"/>
      <c r="VKJ638" s="155"/>
      <c r="VKK638" s="155"/>
      <c r="VKL638" s="155"/>
      <c r="VKM638" s="155"/>
      <c r="VKN638" s="155"/>
      <c r="VKO638" s="155"/>
      <c r="VKP638" s="155"/>
      <c r="VKQ638" s="155"/>
      <c r="VKR638" s="155"/>
      <c r="VKS638" s="155"/>
      <c r="VKT638" s="155"/>
      <c r="VKU638" s="155"/>
      <c r="VKV638" s="155"/>
      <c r="VKW638" s="155"/>
      <c r="VKX638" s="155"/>
      <c r="VKY638" s="155"/>
      <c r="VKZ638" s="155"/>
      <c r="VLA638" s="155"/>
      <c r="VLB638" s="155"/>
      <c r="VLC638" s="155"/>
      <c r="VLD638" s="155"/>
      <c r="VLE638" s="155"/>
      <c r="VLF638" s="155"/>
      <c r="VLG638" s="155"/>
      <c r="VLH638" s="155"/>
      <c r="VLI638" s="155"/>
      <c r="VLJ638" s="155"/>
      <c r="VLK638" s="155"/>
      <c r="VLL638" s="155"/>
      <c r="VLM638" s="155"/>
      <c r="VLN638" s="155"/>
      <c r="VLO638" s="155"/>
      <c r="VLP638" s="155"/>
      <c r="VLQ638" s="155"/>
      <c r="VLR638" s="155"/>
      <c r="VLS638" s="155"/>
      <c r="VLT638" s="155"/>
      <c r="VLU638" s="155"/>
      <c r="VLV638" s="155"/>
      <c r="VLW638" s="155"/>
      <c r="VLX638" s="155"/>
      <c r="VLY638" s="155"/>
      <c r="VLZ638" s="155"/>
      <c r="VMA638" s="155"/>
      <c r="VMB638" s="155"/>
      <c r="VMC638" s="155"/>
      <c r="VMD638" s="155"/>
      <c r="VME638" s="155"/>
      <c r="VMF638" s="155"/>
      <c r="VMG638" s="155"/>
      <c r="VMH638" s="155"/>
      <c r="VMI638" s="155"/>
      <c r="VMJ638" s="155"/>
      <c r="VMK638" s="155"/>
      <c r="VML638" s="155"/>
      <c r="VMM638" s="155"/>
      <c r="VMN638" s="155"/>
      <c r="VMO638" s="155"/>
      <c r="VMP638" s="155"/>
      <c r="VMQ638" s="155"/>
      <c r="VMR638" s="155"/>
      <c r="VMS638" s="155"/>
      <c r="VMT638" s="155"/>
      <c r="VMU638" s="155"/>
      <c r="VMV638" s="155"/>
      <c r="VMW638" s="155"/>
      <c r="VMX638" s="155"/>
      <c r="VMY638" s="155"/>
      <c r="VMZ638" s="155"/>
      <c r="VNA638" s="155"/>
      <c r="VNB638" s="155"/>
      <c r="VNC638" s="155"/>
      <c r="VND638" s="155"/>
      <c r="VNE638" s="155"/>
      <c r="VNF638" s="155"/>
      <c r="VNG638" s="155"/>
      <c r="VNH638" s="155"/>
      <c r="VNI638" s="155"/>
      <c r="VNJ638" s="155"/>
      <c r="VNK638" s="155"/>
      <c r="VNL638" s="155"/>
      <c r="VNM638" s="155"/>
      <c r="VNN638" s="155"/>
      <c r="VNO638" s="155"/>
      <c r="VNP638" s="155"/>
      <c r="VNQ638" s="155"/>
      <c r="VNR638" s="155"/>
      <c r="VNS638" s="155"/>
      <c r="VNT638" s="155"/>
      <c r="VNU638" s="155"/>
      <c r="VNV638" s="155"/>
      <c r="VNW638" s="155"/>
      <c r="VNX638" s="155"/>
      <c r="VNY638" s="155"/>
      <c r="VNZ638" s="155"/>
      <c r="VOA638" s="155"/>
      <c r="VOB638" s="155"/>
      <c r="VOC638" s="155"/>
      <c r="VOD638" s="155"/>
      <c r="VOE638" s="155"/>
      <c r="VOF638" s="155"/>
      <c r="VOG638" s="155"/>
      <c r="VOH638" s="155"/>
      <c r="VOI638" s="155"/>
      <c r="VOJ638" s="155"/>
      <c r="VOK638" s="155"/>
      <c r="VOL638" s="155"/>
      <c r="VOM638" s="155"/>
      <c r="VON638" s="155"/>
      <c r="VOO638" s="155"/>
      <c r="VOP638" s="155"/>
      <c r="VOQ638" s="155"/>
      <c r="VOR638" s="155"/>
      <c r="VOS638" s="155"/>
      <c r="VOT638" s="155"/>
      <c r="VOU638" s="155"/>
      <c r="VOV638" s="155"/>
      <c r="VOW638" s="155"/>
      <c r="VOX638" s="155"/>
      <c r="VOY638" s="155"/>
      <c r="VOZ638" s="155"/>
      <c r="VPA638" s="155"/>
      <c r="VPB638" s="155"/>
      <c r="VPC638" s="155"/>
      <c r="VPD638" s="155"/>
      <c r="VPE638" s="155"/>
      <c r="VPF638" s="155"/>
      <c r="VPG638" s="155"/>
      <c r="VPH638" s="155"/>
      <c r="VPI638" s="155"/>
      <c r="VPJ638" s="155"/>
      <c r="VPK638" s="155"/>
      <c r="VPL638" s="155"/>
      <c r="VPM638" s="155"/>
      <c r="VPN638" s="155"/>
      <c r="VPO638" s="155"/>
      <c r="VPP638" s="155"/>
      <c r="VPQ638" s="155"/>
      <c r="VPR638" s="155"/>
      <c r="VPS638" s="155"/>
      <c r="VPT638" s="155"/>
      <c r="VPU638" s="155"/>
      <c r="VPV638" s="155"/>
      <c r="VPW638" s="155"/>
      <c r="VPX638" s="155"/>
      <c r="VPY638" s="155"/>
      <c r="VPZ638" s="155"/>
      <c r="VQA638" s="155"/>
      <c r="VQB638" s="155"/>
      <c r="VQC638" s="155"/>
      <c r="VQD638" s="155"/>
      <c r="VQE638" s="155"/>
      <c r="VQF638" s="155"/>
      <c r="VQG638" s="155"/>
      <c r="VQH638" s="155"/>
      <c r="VQI638" s="155"/>
      <c r="VQJ638" s="155"/>
      <c r="VQK638" s="155"/>
      <c r="VQL638" s="155"/>
      <c r="VQM638" s="155"/>
      <c r="VQN638" s="155"/>
      <c r="VQO638" s="155"/>
      <c r="VQP638" s="155"/>
      <c r="VQQ638" s="155"/>
      <c r="VQR638" s="155"/>
      <c r="VQS638" s="155"/>
      <c r="VQT638" s="155"/>
      <c r="VQU638" s="155"/>
      <c r="VQV638" s="155"/>
      <c r="VQW638" s="155"/>
      <c r="VQX638" s="155"/>
      <c r="VQY638" s="155"/>
      <c r="VQZ638" s="155"/>
      <c r="VRA638" s="155"/>
      <c r="VRB638" s="155"/>
      <c r="VRC638" s="155"/>
      <c r="VRD638" s="155"/>
      <c r="VRE638" s="155"/>
      <c r="VRF638" s="155"/>
      <c r="VRG638" s="155"/>
      <c r="VRH638" s="155"/>
      <c r="VRI638" s="155"/>
      <c r="VRJ638" s="155"/>
      <c r="VRK638" s="155"/>
      <c r="VRL638" s="155"/>
      <c r="VRM638" s="155"/>
      <c r="VRN638" s="155"/>
      <c r="VRO638" s="155"/>
      <c r="VRP638" s="155"/>
      <c r="VRQ638" s="155"/>
      <c r="VRR638" s="155"/>
      <c r="VRS638" s="155"/>
      <c r="VRT638" s="155"/>
      <c r="VRU638" s="155"/>
      <c r="VRV638" s="155"/>
      <c r="VRW638" s="155"/>
      <c r="VRX638" s="155"/>
      <c r="VRY638" s="155"/>
      <c r="VRZ638" s="155"/>
      <c r="VSA638" s="155"/>
      <c r="VSB638" s="155"/>
      <c r="VSC638" s="155"/>
      <c r="VSD638" s="155"/>
      <c r="VSE638" s="155"/>
      <c r="VSF638" s="155"/>
      <c r="VSG638" s="155"/>
      <c r="VSH638" s="155"/>
      <c r="VSI638" s="155"/>
      <c r="VSJ638" s="155"/>
      <c r="VSK638" s="155"/>
      <c r="VSL638" s="155"/>
      <c r="VSM638" s="155"/>
      <c r="VSN638" s="155"/>
      <c r="VSO638" s="155"/>
      <c r="VSP638" s="155"/>
      <c r="VSQ638" s="155"/>
      <c r="VSR638" s="155"/>
      <c r="VSS638" s="155"/>
      <c r="VST638" s="155"/>
      <c r="VSU638" s="155"/>
      <c r="VSV638" s="155"/>
      <c r="VSW638" s="155"/>
      <c r="VSX638" s="155"/>
      <c r="VSY638" s="155"/>
      <c r="VSZ638" s="155"/>
      <c r="VTA638" s="155"/>
      <c r="VTB638" s="155"/>
      <c r="VTC638" s="155"/>
      <c r="VTD638" s="155"/>
      <c r="VTE638" s="155"/>
      <c r="VTF638" s="155"/>
      <c r="VTG638" s="155"/>
      <c r="VTH638" s="155"/>
      <c r="VTI638" s="155"/>
      <c r="VTJ638" s="155"/>
      <c r="VTK638" s="155"/>
      <c r="VTL638" s="155"/>
      <c r="VTM638" s="155"/>
      <c r="VTN638" s="155"/>
      <c r="VTO638" s="155"/>
      <c r="VTP638" s="155"/>
      <c r="VTQ638" s="155"/>
      <c r="VTR638" s="155"/>
      <c r="VTS638" s="155"/>
      <c r="VTT638" s="155"/>
      <c r="VTU638" s="155"/>
      <c r="VTV638" s="155"/>
      <c r="VTW638" s="155"/>
      <c r="VTX638" s="155"/>
      <c r="VTY638" s="155"/>
      <c r="VTZ638" s="155"/>
      <c r="VUA638" s="155"/>
      <c r="VUB638" s="155"/>
      <c r="VUC638" s="155"/>
      <c r="VUD638" s="155"/>
      <c r="VUE638" s="155"/>
      <c r="VUF638" s="155"/>
      <c r="VUG638" s="155"/>
      <c r="VUH638" s="155"/>
      <c r="VUI638" s="155"/>
      <c r="VUJ638" s="155"/>
      <c r="VUK638" s="155"/>
      <c r="VUL638" s="155"/>
      <c r="VUM638" s="155"/>
      <c r="VUN638" s="155"/>
      <c r="VUO638" s="155"/>
      <c r="VUP638" s="155"/>
      <c r="VUQ638" s="155"/>
      <c r="VUR638" s="155"/>
      <c r="VUS638" s="155"/>
      <c r="VUT638" s="155"/>
      <c r="VUU638" s="155"/>
      <c r="VUV638" s="155"/>
      <c r="VUW638" s="155"/>
      <c r="VUX638" s="155"/>
      <c r="VUY638" s="155"/>
      <c r="VUZ638" s="155"/>
      <c r="VVA638" s="155"/>
      <c r="VVB638" s="155"/>
      <c r="VVC638" s="155"/>
      <c r="VVD638" s="155"/>
      <c r="VVE638" s="155"/>
      <c r="VVF638" s="155"/>
      <c r="VVG638" s="155"/>
      <c r="VVH638" s="155"/>
      <c r="VVI638" s="155"/>
      <c r="VVJ638" s="155"/>
      <c r="VVK638" s="155"/>
      <c r="VVL638" s="155"/>
      <c r="VVM638" s="155"/>
      <c r="VVN638" s="155"/>
      <c r="VVO638" s="155"/>
      <c r="VVP638" s="155"/>
      <c r="VVQ638" s="155"/>
      <c r="VVR638" s="155"/>
      <c r="VVS638" s="155"/>
      <c r="VVT638" s="155"/>
      <c r="VVU638" s="155"/>
      <c r="VVV638" s="155"/>
      <c r="VVW638" s="155"/>
      <c r="VVX638" s="155"/>
      <c r="VVY638" s="155"/>
      <c r="VVZ638" s="155"/>
      <c r="VWA638" s="155"/>
      <c r="VWB638" s="155"/>
      <c r="VWC638" s="155"/>
      <c r="VWD638" s="155"/>
      <c r="VWE638" s="155"/>
      <c r="VWF638" s="155"/>
      <c r="VWG638" s="155"/>
      <c r="VWH638" s="155"/>
      <c r="VWI638" s="155"/>
      <c r="VWJ638" s="155"/>
      <c r="VWK638" s="155"/>
      <c r="VWL638" s="155"/>
      <c r="VWM638" s="155"/>
      <c r="VWN638" s="155"/>
      <c r="VWO638" s="155"/>
      <c r="VWP638" s="155"/>
      <c r="VWQ638" s="155"/>
      <c r="VWR638" s="155"/>
      <c r="VWS638" s="155"/>
      <c r="VWT638" s="155"/>
      <c r="VWU638" s="155"/>
      <c r="VWV638" s="155"/>
      <c r="VWW638" s="155"/>
      <c r="VWX638" s="155"/>
      <c r="VWY638" s="155"/>
      <c r="VWZ638" s="155"/>
      <c r="VXA638" s="155"/>
      <c r="VXB638" s="155"/>
      <c r="VXC638" s="155"/>
      <c r="VXD638" s="155"/>
      <c r="VXE638" s="155"/>
      <c r="VXF638" s="155"/>
      <c r="VXG638" s="155"/>
      <c r="VXH638" s="155"/>
      <c r="VXI638" s="155"/>
      <c r="VXJ638" s="155"/>
      <c r="VXK638" s="155"/>
      <c r="VXL638" s="155"/>
      <c r="VXM638" s="155"/>
      <c r="VXN638" s="155"/>
      <c r="VXO638" s="155"/>
      <c r="VXP638" s="155"/>
      <c r="VXQ638" s="155"/>
      <c r="VXR638" s="155"/>
      <c r="VXS638" s="155"/>
      <c r="VXT638" s="155"/>
      <c r="VXU638" s="155"/>
      <c r="VXV638" s="155"/>
      <c r="VXW638" s="155"/>
      <c r="VXX638" s="155"/>
      <c r="VXY638" s="155"/>
      <c r="VXZ638" s="155"/>
      <c r="VYA638" s="155"/>
      <c r="VYB638" s="155"/>
      <c r="VYC638" s="155"/>
      <c r="VYD638" s="155"/>
      <c r="VYE638" s="155"/>
      <c r="VYF638" s="155"/>
      <c r="VYG638" s="155"/>
      <c r="VYH638" s="155"/>
      <c r="VYI638" s="155"/>
      <c r="VYJ638" s="155"/>
      <c r="VYK638" s="155"/>
      <c r="VYL638" s="155"/>
      <c r="VYM638" s="155"/>
      <c r="VYN638" s="155"/>
      <c r="VYO638" s="155"/>
      <c r="VYP638" s="155"/>
      <c r="VYQ638" s="155"/>
      <c r="VYR638" s="155"/>
      <c r="VYS638" s="155"/>
      <c r="VYT638" s="155"/>
      <c r="VYU638" s="155"/>
      <c r="VYV638" s="155"/>
      <c r="VYW638" s="155"/>
      <c r="VYX638" s="155"/>
      <c r="VYY638" s="155"/>
      <c r="VYZ638" s="155"/>
      <c r="VZA638" s="155"/>
      <c r="VZB638" s="155"/>
      <c r="VZC638" s="155"/>
      <c r="VZD638" s="155"/>
      <c r="VZE638" s="155"/>
      <c r="VZF638" s="155"/>
      <c r="VZG638" s="155"/>
      <c r="VZH638" s="155"/>
      <c r="VZI638" s="155"/>
      <c r="VZJ638" s="155"/>
      <c r="VZK638" s="155"/>
      <c r="VZL638" s="155"/>
      <c r="VZM638" s="155"/>
      <c r="VZN638" s="155"/>
      <c r="VZO638" s="155"/>
      <c r="VZP638" s="155"/>
      <c r="VZQ638" s="155"/>
      <c r="VZR638" s="155"/>
      <c r="VZS638" s="155"/>
      <c r="VZT638" s="155"/>
      <c r="VZU638" s="155"/>
      <c r="VZV638" s="155"/>
      <c r="VZW638" s="155"/>
      <c r="VZX638" s="155"/>
      <c r="VZY638" s="155"/>
      <c r="VZZ638" s="155"/>
      <c r="WAA638" s="155"/>
      <c r="WAB638" s="155"/>
      <c r="WAC638" s="155"/>
      <c r="WAD638" s="155"/>
      <c r="WAE638" s="155"/>
      <c r="WAF638" s="155"/>
      <c r="WAG638" s="155"/>
      <c r="WAH638" s="155"/>
      <c r="WAI638" s="155"/>
      <c r="WAJ638" s="155"/>
      <c r="WAK638" s="155"/>
      <c r="WAL638" s="155"/>
      <c r="WAM638" s="155"/>
      <c r="WAN638" s="155"/>
      <c r="WAO638" s="155"/>
      <c r="WAP638" s="155"/>
      <c r="WAQ638" s="155"/>
      <c r="WAR638" s="155"/>
      <c r="WAS638" s="155"/>
      <c r="WAT638" s="155"/>
      <c r="WAU638" s="155"/>
      <c r="WAV638" s="155"/>
      <c r="WAW638" s="155"/>
      <c r="WAX638" s="155"/>
      <c r="WAY638" s="155"/>
      <c r="WAZ638" s="155"/>
      <c r="WBA638" s="155"/>
      <c r="WBB638" s="155"/>
      <c r="WBC638" s="155"/>
      <c r="WBD638" s="155"/>
      <c r="WBE638" s="155"/>
      <c r="WBF638" s="155"/>
      <c r="WBG638" s="155"/>
      <c r="WBH638" s="155"/>
      <c r="WBI638" s="155"/>
      <c r="WBJ638" s="155"/>
      <c r="WBK638" s="155"/>
      <c r="WBL638" s="155"/>
      <c r="WBM638" s="155"/>
      <c r="WBN638" s="155"/>
      <c r="WBO638" s="155"/>
      <c r="WBP638" s="155"/>
      <c r="WBQ638" s="155"/>
      <c r="WBR638" s="155"/>
      <c r="WBS638" s="155"/>
      <c r="WBT638" s="155"/>
      <c r="WBU638" s="155"/>
      <c r="WBV638" s="155"/>
      <c r="WBW638" s="155"/>
      <c r="WBX638" s="155"/>
      <c r="WBY638" s="155"/>
      <c r="WBZ638" s="155"/>
      <c r="WCA638" s="155"/>
      <c r="WCB638" s="155"/>
      <c r="WCC638" s="155"/>
      <c r="WCD638" s="155"/>
      <c r="WCE638" s="155"/>
      <c r="WCF638" s="155"/>
      <c r="WCG638" s="155"/>
      <c r="WCH638" s="155"/>
      <c r="WCI638" s="155"/>
      <c r="WCJ638" s="155"/>
      <c r="WCK638" s="155"/>
      <c r="WCL638" s="155"/>
      <c r="WCM638" s="155"/>
      <c r="WCN638" s="155"/>
      <c r="WCO638" s="155"/>
      <c r="WCP638" s="155"/>
      <c r="WCQ638" s="155"/>
      <c r="WCR638" s="155"/>
      <c r="WCS638" s="155"/>
      <c r="WCT638" s="155"/>
      <c r="WCU638" s="155"/>
      <c r="WCV638" s="155"/>
      <c r="WCW638" s="155"/>
      <c r="WCX638" s="155"/>
      <c r="WCY638" s="155"/>
      <c r="WCZ638" s="155"/>
      <c r="WDA638" s="155"/>
      <c r="WDB638" s="155"/>
      <c r="WDC638" s="155"/>
      <c r="WDD638" s="155"/>
      <c r="WDE638" s="155"/>
      <c r="WDF638" s="155"/>
      <c r="WDG638" s="155"/>
      <c r="WDH638" s="155"/>
      <c r="WDI638" s="155"/>
      <c r="WDJ638" s="155"/>
      <c r="WDK638" s="155"/>
      <c r="WDL638" s="155"/>
      <c r="WDM638" s="155"/>
      <c r="WDN638" s="155"/>
      <c r="WDO638" s="155"/>
      <c r="WDP638" s="155"/>
      <c r="WDQ638" s="155"/>
      <c r="WDR638" s="155"/>
      <c r="WDS638" s="155"/>
      <c r="WDT638" s="155"/>
      <c r="WDU638" s="155"/>
      <c r="WDV638" s="155"/>
      <c r="WDW638" s="155"/>
      <c r="WDX638" s="155"/>
      <c r="WDY638" s="155"/>
      <c r="WDZ638" s="155"/>
      <c r="WEA638" s="155"/>
      <c r="WEB638" s="155"/>
      <c r="WEC638" s="155"/>
      <c r="WED638" s="155"/>
      <c r="WEE638" s="155"/>
      <c r="WEF638" s="155"/>
      <c r="WEG638" s="155"/>
      <c r="WEH638" s="155"/>
      <c r="WEI638" s="155"/>
      <c r="WEJ638" s="155"/>
      <c r="WEK638" s="155"/>
      <c r="WEL638" s="155"/>
      <c r="WEM638" s="155"/>
      <c r="WEN638" s="155"/>
      <c r="WEO638" s="155"/>
      <c r="WEP638" s="155"/>
      <c r="WEQ638" s="155"/>
      <c r="WER638" s="155"/>
      <c r="WES638" s="155"/>
      <c r="WET638" s="155"/>
      <c r="WEU638" s="155"/>
      <c r="WEV638" s="155"/>
      <c r="WEW638" s="155"/>
      <c r="WEX638" s="155"/>
      <c r="WEY638" s="155"/>
      <c r="WEZ638" s="155"/>
      <c r="WFA638" s="155"/>
      <c r="WFB638" s="155"/>
      <c r="WFC638" s="155"/>
      <c r="WFD638" s="155"/>
      <c r="WFE638" s="155"/>
      <c r="WFF638" s="155"/>
      <c r="WFG638" s="155"/>
      <c r="WFH638" s="155"/>
      <c r="WFI638" s="155"/>
      <c r="WFJ638" s="155"/>
      <c r="WFK638" s="155"/>
      <c r="WFL638" s="155"/>
      <c r="WFM638" s="155"/>
      <c r="WFN638" s="155"/>
      <c r="WFO638" s="155"/>
      <c r="WFP638" s="155"/>
      <c r="WFQ638" s="155"/>
      <c r="WFR638" s="155"/>
      <c r="WFS638" s="155"/>
      <c r="WFT638" s="155"/>
      <c r="WFU638" s="155"/>
      <c r="WFV638" s="155"/>
      <c r="WFW638" s="155"/>
      <c r="WFX638" s="155"/>
      <c r="WFY638" s="155"/>
      <c r="WFZ638" s="155"/>
      <c r="WGA638" s="155"/>
      <c r="WGB638" s="155"/>
      <c r="WGC638" s="155"/>
      <c r="WGD638" s="155"/>
      <c r="WGE638" s="155"/>
      <c r="WGF638" s="155"/>
      <c r="WGG638" s="155"/>
      <c r="WGH638" s="155"/>
      <c r="WGI638" s="155"/>
      <c r="WGJ638" s="155"/>
      <c r="WGK638" s="155"/>
      <c r="WGL638" s="155"/>
      <c r="WGM638" s="155"/>
      <c r="WGN638" s="155"/>
      <c r="WGO638" s="155"/>
      <c r="WGP638" s="155"/>
      <c r="WGQ638" s="155"/>
      <c r="WGR638" s="155"/>
      <c r="WGS638" s="155"/>
      <c r="WGT638" s="155"/>
      <c r="WGU638" s="155"/>
      <c r="WGV638" s="155"/>
      <c r="WGW638" s="155"/>
      <c r="WGX638" s="155"/>
      <c r="WGY638" s="155"/>
      <c r="WGZ638" s="155"/>
      <c r="WHA638" s="155"/>
      <c r="WHB638" s="155"/>
      <c r="WHC638" s="155"/>
      <c r="WHD638" s="155"/>
      <c r="WHE638" s="155"/>
      <c r="WHF638" s="155"/>
      <c r="WHG638" s="155"/>
      <c r="WHH638" s="155"/>
      <c r="WHI638" s="155"/>
      <c r="WHJ638" s="155"/>
      <c r="WHK638" s="155"/>
      <c r="WHL638" s="155"/>
      <c r="WHM638" s="155"/>
      <c r="WHN638" s="155"/>
      <c r="WHO638" s="155"/>
      <c r="WHP638" s="155"/>
      <c r="WHQ638" s="155"/>
      <c r="WHR638" s="155"/>
      <c r="WHS638" s="155"/>
      <c r="WHT638" s="155"/>
      <c r="WHU638" s="155"/>
      <c r="WHV638" s="155"/>
      <c r="WHW638" s="155"/>
      <c r="WHX638" s="155"/>
      <c r="WHY638" s="155"/>
      <c r="WHZ638" s="155"/>
      <c r="WIA638" s="155"/>
      <c r="WIB638" s="155"/>
      <c r="WIC638" s="155"/>
      <c r="WID638" s="155"/>
      <c r="WIE638" s="155"/>
      <c r="WIF638" s="155"/>
      <c r="WIG638" s="155"/>
      <c r="WIH638" s="155"/>
      <c r="WII638" s="155"/>
      <c r="WIJ638" s="155"/>
      <c r="WIK638" s="155"/>
      <c r="WIL638" s="155"/>
      <c r="WIM638" s="155"/>
      <c r="WIN638" s="155"/>
      <c r="WIO638" s="155"/>
      <c r="WIP638" s="155"/>
      <c r="WIQ638" s="155"/>
      <c r="WIR638" s="155"/>
      <c r="WIS638" s="155"/>
      <c r="WIT638" s="155"/>
      <c r="WIU638" s="155"/>
      <c r="WIV638" s="155"/>
      <c r="WIW638" s="155"/>
      <c r="WIX638" s="155"/>
      <c r="WIY638" s="155"/>
      <c r="WIZ638" s="155"/>
      <c r="WJA638" s="155"/>
      <c r="WJB638" s="155"/>
      <c r="WJC638" s="155"/>
      <c r="WJD638" s="155"/>
      <c r="WJE638" s="155"/>
      <c r="WJF638" s="155"/>
      <c r="WJG638" s="155"/>
      <c r="WJH638" s="155"/>
      <c r="WJI638" s="155"/>
      <c r="WJJ638" s="155"/>
      <c r="WJK638" s="155"/>
      <c r="WJL638" s="155"/>
      <c r="WJM638" s="155"/>
      <c r="WJN638" s="155"/>
      <c r="WJO638" s="155"/>
      <c r="WJP638" s="155"/>
      <c r="WJQ638" s="155"/>
      <c r="WJR638" s="155"/>
      <c r="WJS638" s="155"/>
      <c r="WJT638" s="155"/>
      <c r="WJU638" s="155"/>
      <c r="WJV638" s="155"/>
      <c r="WJW638" s="155"/>
      <c r="WJX638" s="155"/>
      <c r="WJY638" s="155"/>
      <c r="WJZ638" s="155"/>
      <c r="WKA638" s="155"/>
      <c r="WKB638" s="155"/>
      <c r="WKC638" s="155"/>
      <c r="WKD638" s="155"/>
      <c r="WKE638" s="155"/>
      <c r="WKF638" s="155"/>
      <c r="WKG638" s="155"/>
      <c r="WKH638" s="155"/>
      <c r="WKI638" s="155"/>
      <c r="WKJ638" s="155"/>
      <c r="WKK638" s="155"/>
      <c r="WKL638" s="155"/>
      <c r="WKM638" s="155"/>
      <c r="WKN638" s="155"/>
      <c r="WKO638" s="155"/>
      <c r="WKP638" s="155"/>
      <c r="WKQ638" s="155"/>
      <c r="WKR638" s="155"/>
      <c r="WKS638" s="155"/>
      <c r="WKT638" s="155"/>
      <c r="WKU638" s="155"/>
      <c r="WKV638" s="155"/>
      <c r="WKW638" s="155"/>
      <c r="WKX638" s="155"/>
      <c r="WKY638" s="155"/>
      <c r="WKZ638" s="155"/>
      <c r="WLA638" s="155"/>
      <c r="WLB638" s="155"/>
      <c r="WLC638" s="155"/>
      <c r="WLD638" s="155"/>
      <c r="WLE638" s="155"/>
      <c r="WLF638" s="155"/>
      <c r="WLG638" s="155"/>
      <c r="WLH638" s="155"/>
      <c r="WLI638" s="155"/>
      <c r="WLJ638" s="155"/>
      <c r="WLK638" s="155"/>
      <c r="WLL638" s="155"/>
      <c r="WLM638" s="155"/>
      <c r="WLN638" s="155"/>
      <c r="WLO638" s="155"/>
      <c r="WLP638" s="155"/>
      <c r="WLQ638" s="155"/>
      <c r="WLR638" s="155"/>
      <c r="WLS638" s="155"/>
      <c r="WLT638" s="155"/>
      <c r="WLU638" s="155"/>
      <c r="WLV638" s="155"/>
      <c r="WLW638" s="155"/>
      <c r="WLX638" s="155"/>
      <c r="WLY638" s="155"/>
      <c r="WLZ638" s="155"/>
      <c r="WMA638" s="155"/>
      <c r="WMB638" s="155"/>
      <c r="WMC638" s="155"/>
      <c r="WMD638" s="155"/>
      <c r="WME638" s="155"/>
      <c r="WMF638" s="155"/>
      <c r="WMG638" s="155"/>
      <c r="WMH638" s="155"/>
      <c r="WMI638" s="155"/>
      <c r="WMJ638" s="155"/>
      <c r="WMK638" s="155"/>
      <c r="WML638" s="155"/>
      <c r="WMM638" s="155"/>
      <c r="WMN638" s="155"/>
      <c r="WMO638" s="155"/>
      <c r="WMP638" s="155"/>
      <c r="WMQ638" s="155"/>
      <c r="WMR638" s="155"/>
      <c r="WMS638" s="155"/>
      <c r="WMT638" s="155"/>
      <c r="WMU638" s="155"/>
      <c r="WMV638" s="155"/>
      <c r="WMW638" s="155"/>
      <c r="WMX638" s="155"/>
      <c r="WMY638" s="155"/>
      <c r="WMZ638" s="155"/>
      <c r="WNA638" s="155"/>
      <c r="WNB638" s="155"/>
      <c r="WNC638" s="155"/>
      <c r="WND638" s="155"/>
      <c r="WNE638" s="155"/>
      <c r="WNF638" s="155"/>
      <c r="WNG638" s="155"/>
      <c r="WNH638" s="155"/>
      <c r="WNI638" s="155"/>
      <c r="WNJ638" s="155"/>
      <c r="WNK638" s="155"/>
      <c r="WNL638" s="155"/>
      <c r="WNM638" s="155"/>
      <c r="WNN638" s="155"/>
      <c r="WNO638" s="155"/>
      <c r="WNP638" s="155"/>
      <c r="WNQ638" s="155"/>
      <c r="WNR638" s="155"/>
      <c r="WNS638" s="155"/>
      <c r="WNT638" s="155"/>
      <c r="WNU638" s="155"/>
      <c r="WNV638" s="155"/>
      <c r="WNW638" s="155"/>
      <c r="WNX638" s="155"/>
      <c r="WNY638" s="155"/>
      <c r="WNZ638" s="155"/>
      <c r="WOA638" s="155"/>
      <c r="WOB638" s="155"/>
      <c r="WOC638" s="155"/>
      <c r="WOD638" s="155"/>
      <c r="WOE638" s="155"/>
      <c r="WOF638" s="155"/>
      <c r="WOG638" s="155"/>
      <c r="WOH638" s="155"/>
      <c r="WOI638" s="155"/>
      <c r="WOJ638" s="155"/>
      <c r="WOK638" s="155"/>
      <c r="WOL638" s="155"/>
      <c r="WOM638" s="155"/>
      <c r="WON638" s="155"/>
      <c r="WOO638" s="155"/>
      <c r="WOP638" s="155"/>
      <c r="WOQ638" s="155"/>
      <c r="WOR638" s="155"/>
      <c r="WOS638" s="155"/>
      <c r="WOT638" s="155"/>
      <c r="WOU638" s="155"/>
      <c r="WOV638" s="155"/>
      <c r="WOW638" s="155"/>
      <c r="WOX638" s="155"/>
      <c r="WOY638" s="155"/>
      <c r="WOZ638" s="155"/>
      <c r="WPA638" s="155"/>
      <c r="WPB638" s="155"/>
      <c r="WPC638" s="155"/>
      <c r="WPD638" s="155"/>
      <c r="WPE638" s="155"/>
      <c r="WPF638" s="155"/>
      <c r="WPG638" s="155"/>
      <c r="WPH638" s="155"/>
      <c r="WPI638" s="155"/>
      <c r="WPJ638" s="155"/>
      <c r="WPK638" s="155"/>
      <c r="WPL638" s="155"/>
      <c r="WPM638" s="155"/>
      <c r="WPN638" s="155"/>
      <c r="WPO638" s="155"/>
      <c r="WPP638" s="155"/>
      <c r="WPQ638" s="155"/>
      <c r="WPR638" s="155"/>
      <c r="WPS638" s="155"/>
      <c r="WPT638" s="155"/>
      <c r="WPU638" s="155"/>
      <c r="WPV638" s="155"/>
      <c r="WPW638" s="155"/>
      <c r="WPX638" s="155"/>
      <c r="WPY638" s="155"/>
      <c r="WPZ638" s="155"/>
      <c r="WQA638" s="155"/>
      <c r="WQB638" s="155"/>
      <c r="WQC638" s="155"/>
      <c r="WQD638" s="155"/>
      <c r="WQE638" s="155"/>
      <c r="WQF638" s="155"/>
      <c r="WQG638" s="155"/>
      <c r="WQH638" s="155"/>
      <c r="WQI638" s="155"/>
      <c r="WQJ638" s="155"/>
      <c r="WQK638" s="155"/>
      <c r="WQL638" s="155"/>
      <c r="WQM638" s="155"/>
      <c r="WQN638" s="155"/>
      <c r="WQO638" s="155"/>
      <c r="WQP638" s="155"/>
      <c r="WQQ638" s="155"/>
      <c r="WQR638" s="155"/>
      <c r="WQS638" s="155"/>
      <c r="WQT638" s="155"/>
      <c r="WQU638" s="155"/>
      <c r="WQV638" s="155"/>
      <c r="WQW638" s="155"/>
      <c r="WQX638" s="155"/>
      <c r="WQY638" s="155"/>
      <c r="WQZ638" s="155"/>
      <c r="WRA638" s="155"/>
      <c r="WRB638" s="155"/>
      <c r="WRC638" s="155"/>
      <c r="WRD638" s="155"/>
      <c r="WRE638" s="155"/>
      <c r="WRF638" s="155"/>
      <c r="WRG638" s="155"/>
      <c r="WRH638" s="155"/>
      <c r="WRI638" s="155"/>
      <c r="WRJ638" s="155"/>
      <c r="WRK638" s="155"/>
      <c r="WRL638" s="155"/>
      <c r="WRM638" s="155"/>
      <c r="WRN638" s="155"/>
      <c r="WRO638" s="155"/>
      <c r="WRP638" s="155"/>
      <c r="WRQ638" s="155"/>
      <c r="WRR638" s="155"/>
      <c r="WRS638" s="155"/>
      <c r="WRT638" s="155"/>
      <c r="WRU638" s="155"/>
      <c r="WRV638" s="155"/>
      <c r="WRW638" s="155"/>
      <c r="WRX638" s="155"/>
      <c r="WRY638" s="155"/>
      <c r="WRZ638" s="155"/>
      <c r="WSA638" s="155"/>
      <c r="WSB638" s="155"/>
      <c r="WSC638" s="155"/>
      <c r="WSD638" s="155"/>
      <c r="WSE638" s="155"/>
      <c r="WSF638" s="155"/>
      <c r="WSG638" s="155"/>
      <c r="WSH638" s="155"/>
      <c r="WSI638" s="155"/>
      <c r="WSJ638" s="155"/>
      <c r="WSK638" s="155"/>
      <c r="WSL638" s="155"/>
      <c r="WSM638" s="155"/>
      <c r="WSN638" s="155"/>
      <c r="WSO638" s="155"/>
      <c r="WSP638" s="155"/>
      <c r="WSQ638" s="155"/>
      <c r="WSR638" s="155"/>
      <c r="WSS638" s="155"/>
      <c r="WST638" s="155"/>
      <c r="WSU638" s="155"/>
      <c r="WSV638" s="155"/>
      <c r="WSW638" s="155"/>
      <c r="WSX638" s="155"/>
      <c r="WSY638" s="155"/>
      <c r="WSZ638" s="155"/>
      <c r="WTA638" s="155"/>
      <c r="WTB638" s="155"/>
      <c r="WTC638" s="155"/>
      <c r="WTD638" s="155"/>
      <c r="WTE638" s="155"/>
      <c r="WTF638" s="155"/>
      <c r="WTG638" s="155"/>
      <c r="WTH638" s="155"/>
      <c r="WTI638" s="155"/>
      <c r="WTJ638" s="155"/>
      <c r="WTK638" s="155"/>
      <c r="WTL638" s="155"/>
      <c r="WTM638" s="155"/>
      <c r="WTN638" s="155"/>
      <c r="WTO638" s="155"/>
      <c r="WTP638" s="155"/>
      <c r="WTQ638" s="155"/>
      <c r="WTR638" s="155"/>
      <c r="WTS638" s="155"/>
      <c r="WTT638" s="155"/>
      <c r="WTU638" s="155"/>
      <c r="WTV638" s="155"/>
      <c r="WTW638" s="155"/>
      <c r="WTX638" s="155"/>
      <c r="WTY638" s="155"/>
      <c r="WTZ638" s="155"/>
      <c r="WUA638" s="155"/>
      <c r="WUB638" s="155"/>
      <c r="WUC638" s="155"/>
      <c r="WUD638" s="155"/>
      <c r="WUE638" s="155"/>
      <c r="WUF638" s="155"/>
      <c r="WUG638" s="155"/>
      <c r="WUH638" s="155"/>
      <c r="WUI638" s="155"/>
      <c r="WUJ638" s="155"/>
      <c r="WUK638" s="155"/>
      <c r="WUL638" s="155"/>
      <c r="WUM638" s="155"/>
      <c r="WUN638" s="155"/>
      <c r="WUO638" s="155"/>
      <c r="WUP638" s="155"/>
      <c r="WUQ638" s="155"/>
      <c r="WUR638" s="155"/>
      <c r="WUS638" s="155"/>
      <c r="WUT638" s="155"/>
      <c r="WUU638" s="155"/>
      <c r="WUV638" s="155"/>
      <c r="WUW638" s="155"/>
      <c r="WUX638" s="155"/>
      <c r="WUY638" s="155"/>
      <c r="WUZ638" s="155"/>
      <c r="WVA638" s="155"/>
      <c r="WVB638" s="155"/>
      <c r="WVC638" s="155"/>
      <c r="WVD638" s="155"/>
      <c r="WVE638" s="155"/>
      <c r="WVF638" s="155"/>
      <c r="WVG638" s="155"/>
      <c r="WVH638" s="155"/>
      <c r="WVI638" s="155"/>
      <c r="WVJ638" s="155"/>
      <c r="WVK638" s="155"/>
      <c r="WVL638" s="155"/>
      <c r="WVM638" s="155"/>
      <c r="WVN638" s="155"/>
      <c r="WVO638" s="155"/>
      <c r="WVP638" s="155"/>
      <c r="WVQ638" s="155"/>
      <c r="WVR638" s="155"/>
      <c r="WVS638" s="155"/>
      <c r="WVT638" s="155"/>
      <c r="WVU638" s="155"/>
      <c r="WVV638" s="155"/>
      <c r="WVW638" s="155"/>
      <c r="WVX638" s="155"/>
      <c r="WVY638" s="155"/>
      <c r="WVZ638" s="155"/>
      <c r="WWA638" s="155"/>
      <c r="WWB638" s="155"/>
      <c r="WWC638" s="155"/>
      <c r="WWD638" s="155"/>
      <c r="WWE638" s="155"/>
      <c r="WWF638" s="155"/>
      <c r="WWG638" s="155"/>
      <c r="WWH638" s="155"/>
      <c r="WWI638" s="155"/>
      <c r="WWJ638" s="155"/>
      <c r="WWK638" s="155"/>
      <c r="WWL638" s="155"/>
      <c r="WWM638" s="155"/>
      <c r="WWN638" s="155"/>
      <c r="WWO638" s="155"/>
      <c r="WWP638" s="155"/>
      <c r="WWQ638" s="155"/>
      <c r="WWR638" s="155"/>
      <c r="WWS638" s="155"/>
      <c r="WWT638" s="155"/>
      <c r="WWU638" s="155"/>
      <c r="WWV638" s="155"/>
      <c r="WWW638" s="155"/>
      <c r="WWX638" s="155"/>
      <c r="WWY638" s="155"/>
      <c r="WWZ638" s="155"/>
      <c r="WXA638" s="155"/>
      <c r="WXB638" s="155"/>
      <c r="WXC638" s="155"/>
      <c r="WXD638" s="155"/>
      <c r="WXE638" s="155"/>
      <c r="WXF638" s="155"/>
      <c r="WXG638" s="155"/>
      <c r="WXH638" s="155"/>
      <c r="WXI638" s="155"/>
      <c r="WXJ638" s="155"/>
      <c r="WXK638" s="155"/>
      <c r="WXL638" s="155"/>
      <c r="WXM638" s="155"/>
      <c r="WXN638" s="155"/>
      <c r="WXO638" s="155"/>
      <c r="WXP638" s="155"/>
      <c r="WXQ638" s="155"/>
      <c r="WXR638" s="155"/>
      <c r="WXS638" s="155"/>
      <c r="WXT638" s="155"/>
      <c r="WXU638" s="155"/>
      <c r="WXV638" s="155"/>
      <c r="WXW638" s="155"/>
      <c r="WXX638" s="155"/>
      <c r="WXY638" s="155"/>
      <c r="WXZ638" s="155"/>
      <c r="WYA638" s="155"/>
      <c r="WYB638" s="155"/>
      <c r="WYC638" s="155"/>
      <c r="WYD638" s="155"/>
      <c r="WYE638" s="155"/>
      <c r="WYF638" s="155"/>
      <c r="WYG638" s="155"/>
      <c r="WYH638" s="155"/>
      <c r="WYI638" s="155"/>
      <c r="WYJ638" s="155"/>
      <c r="WYK638" s="155"/>
      <c r="WYL638" s="155"/>
      <c r="WYM638" s="155"/>
      <c r="WYN638" s="155"/>
      <c r="WYO638" s="155"/>
      <c r="WYP638" s="155"/>
      <c r="WYQ638" s="155"/>
      <c r="WYR638" s="155"/>
      <c r="WYS638" s="155"/>
      <c r="WYT638" s="155"/>
      <c r="WYU638" s="155"/>
      <c r="WYV638" s="155"/>
      <c r="WYW638" s="155"/>
      <c r="WYX638" s="155"/>
      <c r="WYY638" s="155"/>
      <c r="WYZ638" s="155"/>
      <c r="WZA638" s="155"/>
      <c r="WZB638" s="155"/>
      <c r="WZC638" s="155"/>
      <c r="WZD638" s="155"/>
      <c r="WZE638" s="155"/>
      <c r="WZF638" s="155"/>
      <c r="WZG638" s="155"/>
      <c r="WZH638" s="155"/>
      <c r="WZI638" s="155"/>
      <c r="WZJ638" s="155"/>
      <c r="WZK638" s="155"/>
      <c r="WZL638" s="155"/>
      <c r="WZM638" s="155"/>
      <c r="WZN638" s="155"/>
      <c r="WZO638" s="155"/>
      <c r="WZP638" s="155"/>
      <c r="WZQ638" s="155"/>
      <c r="WZR638" s="155"/>
      <c r="WZS638" s="155"/>
      <c r="WZT638" s="155"/>
      <c r="WZU638" s="155"/>
      <c r="WZV638" s="155"/>
      <c r="WZW638" s="155"/>
      <c r="WZX638" s="155"/>
      <c r="WZY638" s="155"/>
      <c r="WZZ638" s="155"/>
      <c r="XAA638" s="155"/>
      <c r="XAB638" s="155"/>
      <c r="XAC638" s="155"/>
      <c r="XAD638" s="155"/>
      <c r="XAE638" s="155"/>
      <c r="XAF638" s="155"/>
      <c r="XAG638" s="155"/>
      <c r="XAH638" s="155"/>
      <c r="XAI638" s="155"/>
      <c r="XAJ638" s="155"/>
      <c r="XAK638" s="155"/>
      <c r="XAL638" s="155"/>
      <c r="XAM638" s="155"/>
      <c r="XAN638" s="155"/>
      <c r="XAO638" s="155"/>
      <c r="XAP638" s="155"/>
      <c r="XAQ638" s="155"/>
      <c r="XAR638" s="155"/>
      <c r="XAS638" s="155"/>
      <c r="XAT638" s="155"/>
      <c r="XAU638" s="155"/>
      <c r="XAV638" s="155"/>
      <c r="XAW638" s="155"/>
      <c r="XAX638" s="155"/>
      <c r="XAY638" s="155"/>
      <c r="XAZ638" s="155"/>
      <c r="XBA638" s="155"/>
      <c r="XBB638" s="155"/>
      <c r="XBC638" s="155"/>
      <c r="XBD638" s="155"/>
      <c r="XBE638" s="155"/>
      <c r="XBF638" s="155"/>
      <c r="XBG638" s="155"/>
      <c r="XBH638" s="155"/>
      <c r="XBI638" s="155"/>
      <c r="XBJ638" s="155"/>
      <c r="XBK638" s="155"/>
      <c r="XBL638" s="155"/>
      <c r="XBM638" s="155"/>
      <c r="XBN638" s="155"/>
      <c r="XBO638" s="155"/>
      <c r="XBP638" s="155"/>
      <c r="XBQ638" s="155"/>
      <c r="XBR638" s="155"/>
      <c r="XBS638" s="155"/>
      <c r="XBT638" s="155"/>
      <c r="XBU638" s="155"/>
      <c r="XBV638" s="155"/>
      <c r="XBW638" s="155"/>
      <c r="XBX638" s="155"/>
      <c r="XBY638" s="155"/>
      <c r="XBZ638" s="155"/>
      <c r="XCA638" s="155"/>
      <c r="XCB638" s="155"/>
      <c r="XCC638" s="155"/>
      <c r="XCD638" s="155"/>
      <c r="XCE638" s="155"/>
      <c r="XCF638" s="155"/>
      <c r="XCG638" s="155"/>
      <c r="XCH638" s="155"/>
      <c r="XCI638" s="155"/>
      <c r="XCJ638" s="155"/>
      <c r="XCK638" s="155"/>
      <c r="XCL638" s="155"/>
      <c r="XCM638" s="155"/>
      <c r="XCN638" s="155"/>
      <c r="XCO638" s="155"/>
      <c r="XCP638" s="155"/>
      <c r="XCQ638" s="155"/>
      <c r="XCR638" s="155"/>
      <c r="XCS638" s="155"/>
      <c r="XCT638" s="155"/>
      <c r="XCU638" s="155"/>
      <c r="XCV638" s="155"/>
      <c r="XCW638" s="155"/>
      <c r="XCX638" s="155"/>
      <c r="XCY638" s="155"/>
      <c r="XCZ638" s="155"/>
      <c r="XDA638" s="155"/>
      <c r="XDB638" s="155"/>
      <c r="XDC638" s="155"/>
      <c r="XDD638" s="155"/>
      <c r="XDE638" s="155"/>
      <c r="XDF638" s="155"/>
      <c r="XDG638" s="155"/>
      <c r="XDH638" s="155"/>
      <c r="XDI638" s="155"/>
      <c r="XDJ638" s="155"/>
      <c r="XDK638" s="155"/>
      <c r="XDL638" s="155"/>
      <c r="XDM638" s="155"/>
      <c r="XDN638" s="155"/>
      <c r="XDO638" s="155"/>
      <c r="XDP638" s="155"/>
      <c r="XDQ638" s="155"/>
      <c r="XDR638" s="155"/>
      <c r="XDS638" s="155"/>
      <c r="XDT638" s="155"/>
      <c r="XDU638" s="155"/>
      <c r="XDV638" s="155"/>
      <c r="XDW638" s="155"/>
      <c r="XDX638" s="155"/>
      <c r="XDY638" s="155"/>
      <c r="XDZ638" s="155"/>
      <c r="XEA638" s="155"/>
      <c r="XEB638" s="155"/>
      <c r="XEC638" s="155"/>
      <c r="XED638" s="155"/>
      <c r="XEE638" s="155"/>
      <c r="XEF638" s="155"/>
      <c r="XEG638" s="155"/>
      <c r="XEH638" s="155"/>
      <c r="XEI638" s="155"/>
      <c r="XEJ638" s="155"/>
      <c r="XEK638" s="155"/>
      <c r="XEL638" s="155"/>
      <c r="XEM638" s="155"/>
      <c r="XEN638" s="155"/>
      <c r="XEO638" s="155"/>
      <c r="XEP638" s="155"/>
      <c r="XEQ638" s="155"/>
      <c r="XER638" s="155"/>
      <c r="XES638" s="155"/>
      <c r="XET638" s="155"/>
      <c r="XEU638" s="155"/>
      <c r="XEV638" s="155"/>
      <c r="XEW638" s="155"/>
      <c r="XEX638" s="155"/>
      <c r="XEY638" s="155"/>
      <c r="XEZ638" s="155"/>
      <c r="XFA638" s="155"/>
      <c r="XFB638" s="155"/>
      <c r="XFC638" s="155"/>
      <c r="XFD638" s="155"/>
    </row>
    <row r="639" spans="1:16384" s="165" customFormat="1" ht="24.95" customHeight="1" thickBot="1" x14ac:dyDescent="0.3">
      <c r="A639" s="87"/>
      <c r="B639" s="127"/>
      <c r="C639" s="923" t="s">
        <v>49</v>
      </c>
      <c r="D639" s="923"/>
      <c r="E639" s="923"/>
      <c r="F639" s="923"/>
      <c r="G639" s="923"/>
      <c r="H639" s="923"/>
      <c r="I639" s="923"/>
      <c r="J639" s="923"/>
      <c r="K639" s="923"/>
      <c r="L639" s="208">
        <v>2024</v>
      </c>
      <c r="M639" s="209"/>
      <c r="N639" s="210"/>
      <c r="O639" s="208">
        <f>+L639+1</f>
        <v>2025</v>
      </c>
      <c r="P639" s="209"/>
      <c r="Q639" s="210"/>
      <c r="R639" s="208">
        <f>+O639+1</f>
        <v>2026</v>
      </c>
      <c r="S639" s="209"/>
      <c r="T639" s="210"/>
      <c r="U639" s="208">
        <f>+R639+1</f>
        <v>2027</v>
      </c>
      <c r="V639" s="209"/>
      <c r="W639" s="210"/>
      <c r="X639" s="208">
        <f>+U639+1</f>
        <v>2028</v>
      </c>
      <c r="Y639" s="209"/>
      <c r="Z639" s="218"/>
      <c r="AA639" s="4"/>
    </row>
    <row r="640" spans="1:16384" ht="30" customHeight="1" x14ac:dyDescent="0.25">
      <c r="B640" s="144"/>
      <c r="C640" s="300" t="s">
        <v>191</v>
      </c>
      <c r="D640" s="300"/>
      <c r="E640" s="300"/>
      <c r="F640" s="300"/>
      <c r="G640" s="300"/>
      <c r="H640" s="300"/>
      <c r="I640" s="300"/>
      <c r="J640" s="300"/>
      <c r="K640" s="300"/>
      <c r="L640" s="237">
        <f>+L641+L649+L652+L660+L670</f>
        <v>0</v>
      </c>
      <c r="M640" s="237"/>
      <c r="N640" s="237"/>
      <c r="O640" s="237">
        <f>+O641+O649+O652+O660+O670</f>
        <v>0</v>
      </c>
      <c r="P640" s="237"/>
      <c r="Q640" s="237"/>
      <c r="R640" s="237">
        <f>+R641+R649+R652+R660+R670</f>
        <v>0</v>
      </c>
      <c r="S640" s="237"/>
      <c r="T640" s="237"/>
      <c r="U640" s="237">
        <f>+U641+U649+U652+U660+U670</f>
        <v>0</v>
      </c>
      <c r="V640" s="237"/>
      <c r="W640" s="237"/>
      <c r="X640" s="237">
        <f>+X641+X649+X652+X660+X670</f>
        <v>0</v>
      </c>
      <c r="Y640" s="237"/>
      <c r="Z640" s="238"/>
    </row>
    <row r="641" spans="1:27" ht="25.15" customHeight="1" x14ac:dyDescent="0.25">
      <c r="B641" s="130" t="s">
        <v>112</v>
      </c>
      <c r="C641" s="286" t="s">
        <v>463</v>
      </c>
      <c r="D641" s="286"/>
      <c r="E641" s="286"/>
      <c r="F641" s="286"/>
      <c r="G641" s="286"/>
      <c r="H641" s="286"/>
      <c r="I641" s="286"/>
      <c r="J641" s="286"/>
      <c r="K641" s="286"/>
      <c r="L641" s="264">
        <f>+L642+L643+L644+L646+L647+L648</f>
        <v>0</v>
      </c>
      <c r="M641" s="264"/>
      <c r="N641" s="264"/>
      <c r="O641" s="264">
        <f>+O642+O643+O644+O646+O647+O648</f>
        <v>0</v>
      </c>
      <c r="P641" s="264"/>
      <c r="Q641" s="264"/>
      <c r="R641" s="264">
        <f>+R642+R643+R644+R646+R647+R648</f>
        <v>0</v>
      </c>
      <c r="S641" s="264"/>
      <c r="T641" s="264"/>
      <c r="U641" s="264">
        <f>+U642+U643+U644+U646+U647+U648</f>
        <v>0</v>
      </c>
      <c r="V641" s="264"/>
      <c r="W641" s="264"/>
      <c r="X641" s="264">
        <f>+X642+X643+X644+X646+X647+X648</f>
        <v>0</v>
      </c>
      <c r="Y641" s="264"/>
      <c r="Z641" s="309"/>
    </row>
    <row r="642" spans="1:27" ht="25.15" customHeight="1" x14ac:dyDescent="0.25">
      <c r="B642" s="140" t="s">
        <v>56</v>
      </c>
      <c r="C642" s="306" t="s">
        <v>265</v>
      </c>
      <c r="D642" s="306"/>
      <c r="E642" s="306"/>
      <c r="F642" s="306"/>
      <c r="G642" s="306"/>
      <c r="H642" s="306"/>
      <c r="I642" s="306"/>
      <c r="J642" s="306"/>
      <c r="K642" s="306"/>
      <c r="L642" s="263"/>
      <c r="M642" s="263"/>
      <c r="N642" s="263"/>
      <c r="O642" s="263"/>
      <c r="P642" s="263"/>
      <c r="Q642" s="263"/>
      <c r="R642" s="263"/>
      <c r="S642" s="263"/>
      <c r="T642" s="263"/>
      <c r="U642" s="197"/>
      <c r="V642" s="198"/>
      <c r="W642" s="199"/>
      <c r="X642" s="263"/>
      <c r="Y642" s="263"/>
      <c r="Z642" s="307"/>
    </row>
    <row r="643" spans="1:27" ht="25.15" customHeight="1" x14ac:dyDescent="0.25">
      <c r="B643" s="140" t="s">
        <v>57</v>
      </c>
      <c r="C643" s="306" t="s">
        <v>266</v>
      </c>
      <c r="D643" s="306"/>
      <c r="E643" s="306"/>
      <c r="F643" s="306"/>
      <c r="G643" s="306"/>
      <c r="H643" s="306"/>
      <c r="I643" s="306"/>
      <c r="J643" s="306"/>
      <c r="K643" s="306"/>
      <c r="L643" s="263"/>
      <c r="M643" s="263"/>
      <c r="N643" s="263"/>
      <c r="O643" s="263"/>
      <c r="P643" s="263"/>
      <c r="Q643" s="263"/>
      <c r="R643" s="263"/>
      <c r="S643" s="263"/>
      <c r="T643" s="263"/>
      <c r="U643" s="197"/>
      <c r="V643" s="198"/>
      <c r="W643" s="199"/>
      <c r="X643" s="263"/>
      <c r="Y643" s="263"/>
      <c r="Z643" s="307"/>
    </row>
    <row r="644" spans="1:27" ht="25.15" customHeight="1" x14ac:dyDescent="0.25">
      <c r="B644" s="140" t="s">
        <v>58</v>
      </c>
      <c r="C644" s="306" t="s">
        <v>267</v>
      </c>
      <c r="D644" s="306"/>
      <c r="E644" s="306"/>
      <c r="F644" s="306"/>
      <c r="G644" s="306"/>
      <c r="H644" s="306"/>
      <c r="I644" s="306"/>
      <c r="J644" s="306"/>
      <c r="K644" s="306"/>
      <c r="L644" s="263"/>
      <c r="M644" s="263"/>
      <c r="N644" s="263"/>
      <c r="O644" s="263"/>
      <c r="P644" s="263"/>
      <c r="Q644" s="263"/>
      <c r="R644" s="263"/>
      <c r="S644" s="263"/>
      <c r="T644" s="263"/>
      <c r="U644" s="197"/>
      <c r="V644" s="198"/>
      <c r="W644" s="199"/>
      <c r="X644" s="263"/>
      <c r="Y644" s="263"/>
      <c r="Z644" s="307"/>
    </row>
    <row r="645" spans="1:27" s="150" customFormat="1" ht="25.15" customHeight="1" x14ac:dyDescent="0.25">
      <c r="A645" s="4"/>
      <c r="B645" s="140" t="s">
        <v>59</v>
      </c>
      <c r="C645" s="306" t="s">
        <v>482</v>
      </c>
      <c r="D645" s="306"/>
      <c r="E645" s="306"/>
      <c r="F645" s="306"/>
      <c r="G645" s="306"/>
      <c r="H645" s="306"/>
      <c r="I645" s="306"/>
      <c r="J645" s="306"/>
      <c r="K645" s="306"/>
      <c r="L645" s="263"/>
      <c r="M645" s="263"/>
      <c r="N645" s="263"/>
      <c r="O645" s="263"/>
      <c r="P645" s="263"/>
      <c r="Q645" s="263"/>
      <c r="R645" s="263"/>
      <c r="S645" s="263"/>
      <c r="T645" s="263"/>
      <c r="U645" s="197"/>
      <c r="V645" s="198"/>
      <c r="W645" s="199"/>
      <c r="X645" s="263"/>
      <c r="Y645" s="263"/>
      <c r="Z645" s="307"/>
      <c r="AA645" s="4"/>
    </row>
    <row r="646" spans="1:27" ht="38.25" customHeight="1" x14ac:dyDescent="0.25">
      <c r="B646" s="140" t="s">
        <v>262</v>
      </c>
      <c r="C646" s="306" t="s">
        <v>483</v>
      </c>
      <c r="D646" s="306"/>
      <c r="E646" s="306"/>
      <c r="F646" s="306"/>
      <c r="G646" s="306"/>
      <c r="H646" s="306"/>
      <c r="I646" s="306"/>
      <c r="J646" s="306"/>
      <c r="K646" s="306"/>
      <c r="L646" s="263"/>
      <c r="M646" s="263"/>
      <c r="N646" s="263"/>
      <c r="O646" s="263"/>
      <c r="P646" s="263"/>
      <c r="Q646" s="263"/>
      <c r="R646" s="263"/>
      <c r="S646" s="263"/>
      <c r="T646" s="263"/>
      <c r="U646" s="197"/>
      <c r="V646" s="198"/>
      <c r="W646" s="199"/>
      <c r="X646" s="263"/>
      <c r="Y646" s="263"/>
      <c r="Z646" s="307"/>
    </row>
    <row r="647" spans="1:27" ht="25.15" customHeight="1" x14ac:dyDescent="0.25">
      <c r="B647" s="140" t="s">
        <v>263</v>
      </c>
      <c r="C647" s="306" t="s">
        <v>332</v>
      </c>
      <c r="D647" s="306"/>
      <c r="E647" s="306"/>
      <c r="F647" s="306"/>
      <c r="G647" s="306"/>
      <c r="H647" s="306"/>
      <c r="I647" s="306"/>
      <c r="J647" s="306"/>
      <c r="K647" s="306"/>
      <c r="L647" s="263"/>
      <c r="M647" s="263"/>
      <c r="N647" s="263"/>
      <c r="O647" s="263"/>
      <c r="P647" s="263"/>
      <c r="Q647" s="263"/>
      <c r="R647" s="263"/>
      <c r="S647" s="263"/>
      <c r="T647" s="263"/>
      <c r="U647" s="197"/>
      <c r="V647" s="198"/>
      <c r="W647" s="199"/>
      <c r="X647" s="263"/>
      <c r="Y647" s="263"/>
      <c r="Z647" s="307"/>
    </row>
    <row r="648" spans="1:27" ht="25.15" customHeight="1" x14ac:dyDescent="0.25">
      <c r="B648" s="140" t="s">
        <v>455</v>
      </c>
      <c r="C648" s="306" t="s">
        <v>331</v>
      </c>
      <c r="D648" s="306"/>
      <c r="E648" s="306"/>
      <c r="F648" s="306"/>
      <c r="G648" s="306"/>
      <c r="H648" s="306"/>
      <c r="I648" s="306"/>
      <c r="J648" s="306"/>
      <c r="K648" s="306"/>
      <c r="L648" s="263"/>
      <c r="M648" s="263"/>
      <c r="N648" s="263"/>
      <c r="O648" s="263"/>
      <c r="P648" s="263"/>
      <c r="Q648" s="263"/>
      <c r="R648" s="263"/>
      <c r="S648" s="263"/>
      <c r="T648" s="263"/>
      <c r="U648" s="197"/>
      <c r="V648" s="198"/>
      <c r="W648" s="199"/>
      <c r="X648" s="263"/>
      <c r="Y648" s="263"/>
      <c r="Z648" s="307"/>
    </row>
    <row r="649" spans="1:27" ht="36" customHeight="1" x14ac:dyDescent="0.25">
      <c r="B649" s="130" t="s">
        <v>8</v>
      </c>
      <c r="C649" s="286" t="s">
        <v>4</v>
      </c>
      <c r="D649" s="286"/>
      <c r="E649" s="286"/>
      <c r="F649" s="286"/>
      <c r="G649" s="286"/>
      <c r="H649" s="286"/>
      <c r="I649" s="286"/>
      <c r="J649" s="286"/>
      <c r="K649" s="286"/>
      <c r="L649" s="264">
        <f>+L650+L651</f>
        <v>0</v>
      </c>
      <c r="M649" s="264"/>
      <c r="N649" s="264"/>
      <c r="O649" s="264">
        <f t="shared" ref="O649" si="146">+O650+O651</f>
        <v>0</v>
      </c>
      <c r="P649" s="264"/>
      <c r="Q649" s="264"/>
      <c r="R649" s="264">
        <f t="shared" ref="R649" si="147">+R650+R651</f>
        <v>0</v>
      </c>
      <c r="S649" s="264"/>
      <c r="T649" s="264"/>
      <c r="U649" s="264">
        <f t="shared" ref="U649" si="148">+U650+U651</f>
        <v>0</v>
      </c>
      <c r="V649" s="264"/>
      <c r="W649" s="264"/>
      <c r="X649" s="264">
        <f t="shared" ref="X649" si="149">+X650+X651</f>
        <v>0</v>
      </c>
      <c r="Y649" s="264"/>
      <c r="Z649" s="309"/>
    </row>
    <row r="650" spans="1:27" ht="34.5" customHeight="1" x14ac:dyDescent="0.25">
      <c r="B650" s="129" t="s">
        <v>56</v>
      </c>
      <c r="C650" s="195" t="s">
        <v>464</v>
      </c>
      <c r="D650" s="195"/>
      <c r="E650" s="195"/>
      <c r="F650" s="195"/>
      <c r="G650" s="195"/>
      <c r="H650" s="195"/>
      <c r="I650" s="195"/>
      <c r="J650" s="195"/>
      <c r="K650" s="195"/>
      <c r="L650" s="196"/>
      <c r="M650" s="196"/>
      <c r="N650" s="196"/>
      <c r="O650" s="196"/>
      <c r="P650" s="196"/>
      <c r="Q650" s="196"/>
      <c r="R650" s="196"/>
      <c r="S650" s="196"/>
      <c r="T650" s="196"/>
      <c r="U650" s="197"/>
      <c r="V650" s="198"/>
      <c r="W650" s="199"/>
      <c r="X650" s="196"/>
      <c r="Y650" s="196"/>
      <c r="Z650" s="302"/>
    </row>
    <row r="651" spans="1:27" ht="51" customHeight="1" x14ac:dyDescent="0.25">
      <c r="B651" s="129" t="s">
        <v>57</v>
      </c>
      <c r="C651" s="195" t="s">
        <v>485</v>
      </c>
      <c r="D651" s="195"/>
      <c r="E651" s="195"/>
      <c r="F651" s="195"/>
      <c r="G651" s="195"/>
      <c r="H651" s="195"/>
      <c r="I651" s="195"/>
      <c r="J651" s="195"/>
      <c r="K651" s="195"/>
      <c r="L651" s="196"/>
      <c r="M651" s="196"/>
      <c r="N651" s="196"/>
      <c r="O651" s="196"/>
      <c r="P651" s="196"/>
      <c r="Q651" s="196"/>
      <c r="R651" s="196"/>
      <c r="S651" s="196"/>
      <c r="T651" s="196"/>
      <c r="U651" s="197"/>
      <c r="V651" s="198"/>
      <c r="W651" s="199"/>
      <c r="X651" s="196"/>
      <c r="Y651" s="196"/>
      <c r="Z651" s="302"/>
    </row>
    <row r="652" spans="1:27" ht="27" customHeight="1" x14ac:dyDescent="0.25">
      <c r="B652" s="130" t="s">
        <v>167</v>
      </c>
      <c r="C652" s="286" t="s">
        <v>268</v>
      </c>
      <c r="D652" s="286"/>
      <c r="E652" s="286"/>
      <c r="F652" s="286"/>
      <c r="G652" s="286"/>
      <c r="H652" s="286"/>
      <c r="I652" s="286"/>
      <c r="J652" s="286"/>
      <c r="K652" s="286"/>
      <c r="L652" s="264">
        <f>+L653+L658+L659</f>
        <v>0</v>
      </c>
      <c r="M652" s="264"/>
      <c r="N652" s="264"/>
      <c r="O652" s="264">
        <f t="shared" ref="O652" si="150">+O653+O658+O659</f>
        <v>0</v>
      </c>
      <c r="P652" s="264"/>
      <c r="Q652" s="264"/>
      <c r="R652" s="264">
        <f t="shared" ref="R652" si="151">+R653+R658+R659</f>
        <v>0</v>
      </c>
      <c r="S652" s="264"/>
      <c r="T652" s="264"/>
      <c r="U652" s="264">
        <f t="shared" ref="U652" si="152">+U653+U658+U659</f>
        <v>0</v>
      </c>
      <c r="V652" s="264"/>
      <c r="W652" s="264"/>
      <c r="X652" s="264">
        <f t="shared" ref="X652" si="153">+X653+X658+X659</f>
        <v>0</v>
      </c>
      <c r="Y652" s="264"/>
      <c r="Z652" s="309"/>
    </row>
    <row r="653" spans="1:27" ht="25.15" customHeight="1" x14ac:dyDescent="0.25">
      <c r="B653" s="129" t="s">
        <v>56</v>
      </c>
      <c r="C653" s="195" t="s">
        <v>269</v>
      </c>
      <c r="D653" s="195"/>
      <c r="E653" s="195"/>
      <c r="F653" s="195"/>
      <c r="G653" s="195"/>
      <c r="H653" s="195"/>
      <c r="I653" s="195"/>
      <c r="J653" s="195"/>
      <c r="K653" s="195"/>
      <c r="L653" s="269">
        <f>+L654+L655+L656+L657</f>
        <v>0</v>
      </c>
      <c r="M653" s="269"/>
      <c r="N653" s="269"/>
      <c r="O653" s="269">
        <f t="shared" ref="O653" si="154">+O654+O655+O656+O657</f>
        <v>0</v>
      </c>
      <c r="P653" s="269"/>
      <c r="Q653" s="269"/>
      <c r="R653" s="269">
        <f t="shared" ref="R653" si="155">+R654+R655+R656+R657</f>
        <v>0</v>
      </c>
      <c r="S653" s="269"/>
      <c r="T653" s="269"/>
      <c r="U653" s="269">
        <f t="shared" ref="U653" si="156">+U654+U655+U656+U657</f>
        <v>0</v>
      </c>
      <c r="V653" s="269"/>
      <c r="W653" s="269"/>
      <c r="X653" s="269">
        <f t="shared" ref="X653" si="157">+X654+X655+X656+X657</f>
        <v>0</v>
      </c>
      <c r="Y653" s="269"/>
      <c r="Z653" s="720"/>
    </row>
    <row r="654" spans="1:27" ht="38.25" customHeight="1" x14ac:dyDescent="0.25">
      <c r="B654" s="129"/>
      <c r="C654" s="195" t="s">
        <v>478</v>
      </c>
      <c r="D654" s="195"/>
      <c r="E654" s="195"/>
      <c r="F654" s="195"/>
      <c r="G654" s="195"/>
      <c r="H654" s="195"/>
      <c r="I654" s="195"/>
      <c r="J654" s="195"/>
      <c r="K654" s="195"/>
      <c r="L654" s="263"/>
      <c r="M654" s="263"/>
      <c r="N654" s="263"/>
      <c r="O654" s="263"/>
      <c r="P654" s="263"/>
      <c r="Q654" s="263"/>
      <c r="R654" s="263"/>
      <c r="S654" s="263"/>
      <c r="T654" s="263"/>
      <c r="U654" s="197"/>
      <c r="V654" s="198"/>
      <c r="W654" s="199"/>
      <c r="X654" s="263"/>
      <c r="Y654" s="263"/>
      <c r="Z654" s="307"/>
    </row>
    <row r="655" spans="1:27" ht="22.5" customHeight="1" x14ac:dyDescent="0.25">
      <c r="B655" s="129"/>
      <c r="C655" s="195" t="s">
        <v>420</v>
      </c>
      <c r="D655" s="195"/>
      <c r="E655" s="195"/>
      <c r="F655" s="195"/>
      <c r="G655" s="195"/>
      <c r="H655" s="195"/>
      <c r="I655" s="195"/>
      <c r="J655" s="195"/>
      <c r="K655" s="195"/>
      <c r="L655" s="263"/>
      <c r="M655" s="263"/>
      <c r="N655" s="263"/>
      <c r="O655" s="263"/>
      <c r="P655" s="263"/>
      <c r="Q655" s="263"/>
      <c r="R655" s="263"/>
      <c r="S655" s="263"/>
      <c r="T655" s="263"/>
      <c r="U655" s="197"/>
      <c r="V655" s="198"/>
      <c r="W655" s="199"/>
      <c r="X655" s="263"/>
      <c r="Y655" s="263"/>
      <c r="Z655" s="307"/>
    </row>
    <row r="656" spans="1:27" ht="25.5" customHeight="1" x14ac:dyDescent="0.25">
      <c r="B656" s="129"/>
      <c r="C656" s="195" t="s">
        <v>137</v>
      </c>
      <c r="D656" s="195"/>
      <c r="E656" s="195"/>
      <c r="F656" s="195"/>
      <c r="G656" s="195"/>
      <c r="H656" s="195"/>
      <c r="I656" s="195"/>
      <c r="J656" s="195"/>
      <c r="K656" s="195"/>
      <c r="L656" s="263"/>
      <c r="M656" s="263"/>
      <c r="N656" s="263"/>
      <c r="O656" s="263"/>
      <c r="P656" s="263"/>
      <c r="Q656" s="263"/>
      <c r="R656" s="263"/>
      <c r="S656" s="263"/>
      <c r="T656" s="263"/>
      <c r="U656" s="197"/>
      <c r="V656" s="198"/>
      <c r="W656" s="199"/>
      <c r="X656" s="263"/>
      <c r="Y656" s="263"/>
      <c r="Z656" s="307"/>
    </row>
    <row r="657" spans="1:27" ht="25.15" customHeight="1" x14ac:dyDescent="0.25">
      <c r="B657" s="129"/>
      <c r="C657" s="195" t="s">
        <v>138</v>
      </c>
      <c r="D657" s="195"/>
      <c r="E657" s="195"/>
      <c r="F657" s="195"/>
      <c r="G657" s="195"/>
      <c r="H657" s="195"/>
      <c r="I657" s="195"/>
      <c r="J657" s="195"/>
      <c r="K657" s="195"/>
      <c r="L657" s="263"/>
      <c r="M657" s="263"/>
      <c r="N657" s="263"/>
      <c r="O657" s="263"/>
      <c r="P657" s="263"/>
      <c r="Q657" s="263"/>
      <c r="R657" s="263"/>
      <c r="S657" s="263"/>
      <c r="T657" s="263"/>
      <c r="U657" s="197"/>
      <c r="V657" s="198"/>
      <c r="W657" s="199"/>
      <c r="X657" s="263"/>
      <c r="Y657" s="263"/>
      <c r="Z657" s="307"/>
    </row>
    <row r="658" spans="1:27" ht="25.15" customHeight="1" x14ac:dyDescent="0.25">
      <c r="B658" s="129" t="s">
        <v>57</v>
      </c>
      <c r="C658" s="276" t="s">
        <v>270</v>
      </c>
      <c r="D658" s="277"/>
      <c r="E658" s="277"/>
      <c r="F658" s="277"/>
      <c r="G658" s="277"/>
      <c r="H658" s="277"/>
      <c r="I658" s="277"/>
      <c r="J658" s="277"/>
      <c r="K658" s="278"/>
      <c r="L658" s="197"/>
      <c r="M658" s="198"/>
      <c r="N658" s="199"/>
      <c r="O658" s="197"/>
      <c r="P658" s="198"/>
      <c r="Q658" s="199"/>
      <c r="R658" s="197"/>
      <c r="S658" s="198"/>
      <c r="T658" s="199"/>
      <c r="U658" s="197"/>
      <c r="V658" s="198"/>
      <c r="W658" s="199"/>
      <c r="X658" s="197"/>
      <c r="Y658" s="198"/>
      <c r="Z658" s="200"/>
    </row>
    <row r="659" spans="1:27" ht="25.15" customHeight="1" x14ac:dyDescent="0.25">
      <c r="B659" s="129" t="s">
        <v>58</v>
      </c>
      <c r="C659" s="276" t="s">
        <v>114</v>
      </c>
      <c r="D659" s="277"/>
      <c r="E659" s="277"/>
      <c r="F659" s="277"/>
      <c r="G659" s="277"/>
      <c r="H659" s="277"/>
      <c r="I659" s="277"/>
      <c r="J659" s="277"/>
      <c r="K659" s="278"/>
      <c r="L659" s="197"/>
      <c r="M659" s="198"/>
      <c r="N659" s="199"/>
      <c r="O659" s="197"/>
      <c r="P659" s="198"/>
      <c r="Q659" s="199"/>
      <c r="R659" s="197"/>
      <c r="S659" s="198"/>
      <c r="T659" s="199"/>
      <c r="U659" s="197"/>
      <c r="V659" s="198"/>
      <c r="W659" s="199"/>
      <c r="X659" s="197"/>
      <c r="Y659" s="198"/>
      <c r="Z659" s="200"/>
    </row>
    <row r="660" spans="1:27" ht="25.15" customHeight="1" x14ac:dyDescent="0.25">
      <c r="B660" s="130" t="s">
        <v>54</v>
      </c>
      <c r="C660" s="286" t="s">
        <v>271</v>
      </c>
      <c r="D660" s="286"/>
      <c r="E660" s="286"/>
      <c r="F660" s="286"/>
      <c r="G660" s="286"/>
      <c r="H660" s="286"/>
      <c r="I660" s="286"/>
      <c r="J660" s="286"/>
      <c r="K660" s="286"/>
      <c r="L660" s="264">
        <f>+L661+L662+L666</f>
        <v>0</v>
      </c>
      <c r="M660" s="264"/>
      <c r="N660" s="264"/>
      <c r="O660" s="264">
        <f t="shared" ref="O660" si="158">+O661+O662+O666</f>
        <v>0</v>
      </c>
      <c r="P660" s="264"/>
      <c r="Q660" s="264"/>
      <c r="R660" s="264">
        <f t="shared" ref="R660" si="159">+R661+R662+R666</f>
        <v>0</v>
      </c>
      <c r="S660" s="264"/>
      <c r="T660" s="264"/>
      <c r="U660" s="264">
        <f t="shared" ref="U660" si="160">+U661+U662+U666</f>
        <v>0</v>
      </c>
      <c r="V660" s="264"/>
      <c r="W660" s="264"/>
      <c r="X660" s="264">
        <f t="shared" ref="X660" si="161">+X661+X662+X666</f>
        <v>0</v>
      </c>
      <c r="Y660" s="264"/>
      <c r="Z660" s="309"/>
    </row>
    <row r="661" spans="1:27" ht="24.75" customHeight="1" x14ac:dyDescent="0.25">
      <c r="B661" s="129" t="s">
        <v>56</v>
      </c>
      <c r="C661" s="195" t="s">
        <v>272</v>
      </c>
      <c r="D661" s="195"/>
      <c r="E661" s="195"/>
      <c r="F661" s="195"/>
      <c r="G661" s="195"/>
      <c r="H661" s="195"/>
      <c r="I661" s="195"/>
      <c r="J661" s="195"/>
      <c r="K661" s="195"/>
      <c r="L661" s="263"/>
      <c r="M661" s="263"/>
      <c r="N661" s="263"/>
      <c r="O661" s="263"/>
      <c r="P661" s="263"/>
      <c r="Q661" s="263"/>
      <c r="R661" s="263"/>
      <c r="S661" s="263"/>
      <c r="T661" s="263"/>
      <c r="U661" s="197"/>
      <c r="V661" s="198"/>
      <c r="W661" s="199"/>
      <c r="X661" s="263"/>
      <c r="Y661" s="263"/>
      <c r="Z661" s="307"/>
    </row>
    <row r="662" spans="1:27" ht="25.15" customHeight="1" x14ac:dyDescent="0.25">
      <c r="B662" s="129" t="s">
        <v>57</v>
      </c>
      <c r="C662" s="195" t="s">
        <v>273</v>
      </c>
      <c r="D662" s="195"/>
      <c r="E662" s="195"/>
      <c r="F662" s="195"/>
      <c r="G662" s="195"/>
      <c r="H662" s="195"/>
      <c r="I662" s="195"/>
      <c r="J662" s="195"/>
      <c r="K662" s="195"/>
      <c r="L662" s="269">
        <f>+L663+L664+L665</f>
        <v>0</v>
      </c>
      <c r="M662" s="269"/>
      <c r="N662" s="269"/>
      <c r="O662" s="269">
        <f t="shared" ref="O662" si="162">+O663+O664+O665</f>
        <v>0</v>
      </c>
      <c r="P662" s="269"/>
      <c r="Q662" s="269"/>
      <c r="R662" s="269">
        <f t="shared" ref="R662" si="163">+R663+R664+R665</f>
        <v>0</v>
      </c>
      <c r="S662" s="269"/>
      <c r="T662" s="269"/>
      <c r="U662" s="269">
        <f t="shared" ref="U662" si="164">+U663+U664+U665</f>
        <v>0</v>
      </c>
      <c r="V662" s="269"/>
      <c r="W662" s="269"/>
      <c r="X662" s="269">
        <f>+X663+X664+X665</f>
        <v>0</v>
      </c>
      <c r="Y662" s="269"/>
      <c r="Z662" s="720"/>
    </row>
    <row r="663" spans="1:27" ht="37.5" customHeight="1" x14ac:dyDescent="0.25">
      <c r="B663" s="129"/>
      <c r="C663" s="195" t="s">
        <v>484</v>
      </c>
      <c r="D663" s="195"/>
      <c r="E663" s="195"/>
      <c r="F663" s="195"/>
      <c r="G663" s="195"/>
      <c r="H663" s="195"/>
      <c r="I663" s="195"/>
      <c r="J663" s="195"/>
      <c r="K663" s="195"/>
      <c r="L663" s="263"/>
      <c r="M663" s="263"/>
      <c r="N663" s="263"/>
      <c r="O663" s="263"/>
      <c r="P663" s="263"/>
      <c r="Q663" s="263"/>
      <c r="R663" s="263"/>
      <c r="S663" s="263"/>
      <c r="T663" s="263"/>
      <c r="U663" s="197"/>
      <c r="V663" s="198"/>
      <c r="W663" s="199"/>
      <c r="X663" s="263"/>
      <c r="Y663" s="263"/>
      <c r="Z663" s="307"/>
    </row>
    <row r="664" spans="1:27" ht="35.25" customHeight="1" x14ac:dyDescent="0.25">
      <c r="B664" s="129"/>
      <c r="C664" s="195" t="s">
        <v>85</v>
      </c>
      <c r="D664" s="195"/>
      <c r="E664" s="195"/>
      <c r="F664" s="195"/>
      <c r="G664" s="195"/>
      <c r="H664" s="195"/>
      <c r="I664" s="195"/>
      <c r="J664" s="195"/>
      <c r="K664" s="195"/>
      <c r="L664" s="263"/>
      <c r="M664" s="263"/>
      <c r="N664" s="263"/>
      <c r="O664" s="263"/>
      <c r="P664" s="263"/>
      <c r="Q664" s="263"/>
      <c r="R664" s="263"/>
      <c r="S664" s="263"/>
      <c r="T664" s="263"/>
      <c r="U664" s="197"/>
      <c r="V664" s="198"/>
      <c r="W664" s="199"/>
      <c r="X664" s="263"/>
      <c r="Y664" s="263"/>
      <c r="Z664" s="307"/>
    </row>
    <row r="665" spans="1:27" ht="25.15" customHeight="1" x14ac:dyDescent="0.25">
      <c r="B665" s="129"/>
      <c r="C665" s="195" t="s">
        <v>274</v>
      </c>
      <c r="D665" s="195"/>
      <c r="E665" s="195"/>
      <c r="F665" s="195"/>
      <c r="G665" s="195"/>
      <c r="H665" s="195"/>
      <c r="I665" s="195"/>
      <c r="J665" s="195"/>
      <c r="K665" s="195"/>
      <c r="L665" s="263"/>
      <c r="M665" s="263"/>
      <c r="N665" s="263"/>
      <c r="O665" s="263"/>
      <c r="P665" s="263"/>
      <c r="Q665" s="263"/>
      <c r="R665" s="263"/>
      <c r="S665" s="263"/>
      <c r="T665" s="263"/>
      <c r="U665" s="197"/>
      <c r="V665" s="198"/>
      <c r="W665" s="199"/>
      <c r="X665" s="263"/>
      <c r="Y665" s="263"/>
      <c r="Z665" s="307"/>
    </row>
    <row r="666" spans="1:27" ht="25.15" customHeight="1" x14ac:dyDescent="0.25">
      <c r="B666" s="129" t="s">
        <v>58</v>
      </c>
      <c r="C666" s="276" t="s">
        <v>188</v>
      </c>
      <c r="D666" s="277"/>
      <c r="E666" s="277"/>
      <c r="F666" s="277"/>
      <c r="G666" s="277"/>
      <c r="H666" s="277"/>
      <c r="I666" s="277"/>
      <c r="J666" s="277"/>
      <c r="K666" s="278"/>
      <c r="L666" s="201">
        <f>+L667+L668+L669</f>
        <v>0</v>
      </c>
      <c r="M666" s="202"/>
      <c r="N666" s="287"/>
      <c r="O666" s="201">
        <f t="shared" ref="O666" si="165">+O667+O668+O669</f>
        <v>0</v>
      </c>
      <c r="P666" s="202"/>
      <c r="Q666" s="287"/>
      <c r="R666" s="201">
        <f t="shared" ref="R666" si="166">+R667+R668+R669</f>
        <v>0</v>
      </c>
      <c r="S666" s="202"/>
      <c r="T666" s="287"/>
      <c r="U666" s="201">
        <f t="shared" ref="U666" si="167">+U667+U668+U669</f>
        <v>0</v>
      </c>
      <c r="V666" s="202"/>
      <c r="W666" s="287"/>
      <c r="X666" s="201">
        <f t="shared" ref="X666" si="168">+X667+X668+X669</f>
        <v>0</v>
      </c>
      <c r="Y666" s="202"/>
      <c r="Z666" s="203"/>
    </row>
    <row r="667" spans="1:27" ht="36.75" customHeight="1" x14ac:dyDescent="0.25">
      <c r="B667" s="129"/>
      <c r="C667" s="195" t="s">
        <v>414</v>
      </c>
      <c r="D667" s="195"/>
      <c r="E667" s="195"/>
      <c r="F667" s="195"/>
      <c r="G667" s="195"/>
      <c r="H667" s="195"/>
      <c r="I667" s="195"/>
      <c r="J667" s="195"/>
      <c r="K667" s="195"/>
      <c r="L667" s="263"/>
      <c r="M667" s="263"/>
      <c r="N667" s="263"/>
      <c r="O667" s="263"/>
      <c r="P667" s="263"/>
      <c r="Q667" s="263"/>
      <c r="R667" s="263"/>
      <c r="S667" s="263"/>
      <c r="T667" s="263"/>
      <c r="U667" s="197"/>
      <c r="V667" s="198"/>
      <c r="W667" s="199"/>
      <c r="X667" s="263"/>
      <c r="Y667" s="263"/>
      <c r="Z667" s="307"/>
    </row>
    <row r="668" spans="1:27" ht="36" customHeight="1" x14ac:dyDescent="0.25">
      <c r="B668" s="129"/>
      <c r="C668" s="195" t="s">
        <v>415</v>
      </c>
      <c r="D668" s="195"/>
      <c r="E668" s="195"/>
      <c r="F668" s="195"/>
      <c r="G668" s="195"/>
      <c r="H668" s="195"/>
      <c r="I668" s="195"/>
      <c r="J668" s="195"/>
      <c r="K668" s="195"/>
      <c r="L668" s="263"/>
      <c r="M668" s="263"/>
      <c r="N668" s="263"/>
      <c r="O668" s="263"/>
      <c r="P668" s="263"/>
      <c r="Q668" s="263"/>
      <c r="R668" s="263"/>
      <c r="S668" s="263"/>
      <c r="T668" s="263"/>
      <c r="U668" s="197"/>
      <c r="V668" s="198"/>
      <c r="W668" s="199"/>
      <c r="X668" s="263"/>
      <c r="Y668" s="263"/>
      <c r="Z668" s="307"/>
    </row>
    <row r="669" spans="1:27" ht="28.5" customHeight="1" x14ac:dyDescent="0.25">
      <c r="B669" s="129"/>
      <c r="C669" s="195" t="s">
        <v>189</v>
      </c>
      <c r="D669" s="195"/>
      <c r="E669" s="195"/>
      <c r="F669" s="195"/>
      <c r="G669" s="195"/>
      <c r="H669" s="195"/>
      <c r="I669" s="195"/>
      <c r="J669" s="195"/>
      <c r="K669" s="195"/>
      <c r="L669" s="263"/>
      <c r="M669" s="263"/>
      <c r="N669" s="263"/>
      <c r="O669" s="263"/>
      <c r="P669" s="263"/>
      <c r="Q669" s="263"/>
      <c r="R669" s="263"/>
      <c r="S669" s="263"/>
      <c r="T669" s="263"/>
      <c r="U669" s="197"/>
      <c r="V669" s="198"/>
      <c r="W669" s="199"/>
      <c r="X669" s="263"/>
      <c r="Y669" s="263"/>
      <c r="Z669" s="307"/>
    </row>
    <row r="670" spans="1:27" ht="27" customHeight="1" x14ac:dyDescent="0.25">
      <c r="B670" s="130" t="s">
        <v>152</v>
      </c>
      <c r="C670" s="286" t="s">
        <v>190</v>
      </c>
      <c r="D670" s="286"/>
      <c r="E670" s="286"/>
      <c r="F670" s="286"/>
      <c r="G670" s="286"/>
      <c r="H670" s="286"/>
      <c r="I670" s="286"/>
      <c r="J670" s="286"/>
      <c r="K670" s="286"/>
      <c r="L670" s="748"/>
      <c r="M670" s="748"/>
      <c r="N670" s="748"/>
      <c r="O670" s="748"/>
      <c r="P670" s="748"/>
      <c r="Q670" s="748"/>
      <c r="R670" s="748"/>
      <c r="S670" s="748"/>
      <c r="T670" s="748"/>
      <c r="U670" s="743"/>
      <c r="V670" s="744"/>
      <c r="W670" s="745"/>
      <c r="X670" s="748"/>
      <c r="Y670" s="748"/>
      <c r="Z670" s="749"/>
    </row>
    <row r="671" spans="1:27" ht="25.15" customHeight="1" thickBot="1" x14ac:dyDescent="0.3">
      <c r="B671" s="134"/>
      <c r="C671" s="284" t="s">
        <v>486</v>
      </c>
      <c r="D671" s="284"/>
      <c r="E671" s="284"/>
      <c r="F671" s="284"/>
      <c r="G671" s="284"/>
      <c r="H671" s="284"/>
      <c r="I671" s="284"/>
      <c r="J671" s="284"/>
      <c r="K671" s="284"/>
      <c r="L671" s="733"/>
      <c r="M671" s="733"/>
      <c r="N671" s="733"/>
      <c r="O671" s="733"/>
      <c r="P671" s="733"/>
      <c r="Q671" s="733"/>
      <c r="R671" s="733"/>
      <c r="S671" s="733"/>
      <c r="T671" s="733"/>
      <c r="U671" s="221"/>
      <c r="V671" s="222"/>
      <c r="W671" s="711"/>
      <c r="X671" s="733"/>
      <c r="Y671" s="733"/>
      <c r="Z671" s="750"/>
    </row>
    <row r="672" spans="1:27" s="101" customFormat="1" ht="50.1" customHeight="1" thickBot="1" x14ac:dyDescent="0.3">
      <c r="A672" s="4"/>
      <c r="B672" s="102"/>
      <c r="C672" s="747"/>
      <c r="D672" s="747"/>
      <c r="E672" s="747"/>
      <c r="F672" s="747"/>
      <c r="G672" s="747"/>
      <c r="H672" s="747"/>
      <c r="I672" s="747"/>
      <c r="J672" s="747"/>
      <c r="K672" s="747"/>
      <c r="L672" s="728"/>
      <c r="M672" s="728"/>
      <c r="N672" s="728"/>
      <c r="O672" s="728"/>
      <c r="P672" s="728"/>
      <c r="Q672" s="728"/>
      <c r="R672" s="728"/>
      <c r="S672" s="728"/>
      <c r="T672" s="728"/>
      <c r="U672" s="728"/>
      <c r="V672" s="728"/>
      <c r="W672" s="728"/>
      <c r="X672" s="728"/>
      <c r="Y672" s="728"/>
      <c r="Z672" s="728"/>
      <c r="AA672" s="4"/>
    </row>
    <row r="673" spans="1:27" s="119" customFormat="1" ht="25.9" customHeight="1" x14ac:dyDescent="0.25">
      <c r="A673" s="89"/>
      <c r="B673" s="133" t="s">
        <v>300</v>
      </c>
      <c r="C673" s="265" t="s">
        <v>465</v>
      </c>
      <c r="D673" s="265"/>
      <c r="E673" s="265"/>
      <c r="F673" s="265"/>
      <c r="G673" s="265"/>
      <c r="H673" s="265"/>
      <c r="I673" s="265"/>
      <c r="J673" s="265"/>
      <c r="K673" s="265"/>
      <c r="L673" s="283">
        <f>+L607+L624+L636</f>
        <v>0</v>
      </c>
      <c r="M673" s="283"/>
      <c r="N673" s="283"/>
      <c r="O673" s="283">
        <f>+O607+O624+O636</f>
        <v>0</v>
      </c>
      <c r="P673" s="283"/>
      <c r="Q673" s="283"/>
      <c r="R673" s="283">
        <f>+R607+R624+R636</f>
        <v>0</v>
      </c>
      <c r="S673" s="283"/>
      <c r="T673" s="283"/>
      <c r="U673" s="283">
        <f>+U607+U624+U636</f>
        <v>0</v>
      </c>
      <c r="V673" s="283"/>
      <c r="W673" s="283"/>
      <c r="X673" s="283">
        <f>+X607+X624+X636</f>
        <v>0</v>
      </c>
      <c r="Y673" s="283"/>
      <c r="Z673" s="735"/>
      <c r="AA673" s="4"/>
    </row>
    <row r="674" spans="1:27" s="121" customFormat="1" ht="25.9" customHeight="1" x14ac:dyDescent="0.25">
      <c r="A674" s="89"/>
      <c r="B674" s="129"/>
      <c r="C674" s="195" t="s">
        <v>466</v>
      </c>
      <c r="D674" s="195"/>
      <c r="E674" s="195"/>
      <c r="F674" s="195"/>
      <c r="G674" s="195"/>
      <c r="H674" s="195"/>
      <c r="I674" s="195"/>
      <c r="J674" s="195"/>
      <c r="K674" s="195"/>
      <c r="L674" s="269">
        <f>+L641+L649+L652+L660+L670</f>
        <v>0</v>
      </c>
      <c r="M674" s="269"/>
      <c r="N674" s="269"/>
      <c r="O674" s="269">
        <f>+O641+O649+O652+O660+O670</f>
        <v>0</v>
      </c>
      <c r="P674" s="269"/>
      <c r="Q674" s="269"/>
      <c r="R674" s="269">
        <f>+R641+R649+R652+R660+R670</f>
        <v>0</v>
      </c>
      <c r="S674" s="269"/>
      <c r="T674" s="269"/>
      <c r="U674" s="269">
        <f>+U641+U649+U652+U660+U670</f>
        <v>0</v>
      </c>
      <c r="V674" s="269"/>
      <c r="W674" s="269"/>
      <c r="X674" s="269">
        <f>+X641+X649+X652+X660+X670</f>
        <v>0</v>
      </c>
      <c r="Y674" s="269"/>
      <c r="Z674" s="720"/>
      <c r="AA674" s="4"/>
    </row>
    <row r="675" spans="1:27" s="121" customFormat="1" ht="25.9" customHeight="1" thickBot="1" x14ac:dyDescent="0.3">
      <c r="A675" s="89"/>
      <c r="B675" s="134"/>
      <c r="C675" s="284" t="s">
        <v>454</v>
      </c>
      <c r="D675" s="284"/>
      <c r="E675" s="284"/>
      <c r="F675" s="284"/>
      <c r="G675" s="284"/>
      <c r="H675" s="284"/>
      <c r="I675" s="284"/>
      <c r="J675" s="284"/>
      <c r="K675" s="284"/>
      <c r="L675" s="235" t="str">
        <f>IF(L673=L674,"O.K.",L673-L674)</f>
        <v>O.K.</v>
      </c>
      <c r="M675" s="235"/>
      <c r="N675" s="235"/>
      <c r="O675" s="235" t="str">
        <f t="shared" ref="O675" si="169">IF(O673=O674,"O.K.",O673-O674)</f>
        <v>O.K.</v>
      </c>
      <c r="P675" s="235"/>
      <c r="Q675" s="235"/>
      <c r="R675" s="235" t="str">
        <f t="shared" ref="R675" si="170">IF(R673=R674,"O.K.",R673-R674)</f>
        <v>O.K.</v>
      </c>
      <c r="S675" s="235"/>
      <c r="T675" s="235"/>
      <c r="U675" s="235" t="str">
        <f t="shared" ref="U675" si="171">IF(U673=U674,"O.K.",U673-U674)</f>
        <v>O.K.</v>
      </c>
      <c r="V675" s="235"/>
      <c r="W675" s="235"/>
      <c r="X675" s="235" t="str">
        <f t="shared" ref="X675" si="172">IF(X673=X674,"O.K.",X673-X674)</f>
        <v>O.K.</v>
      </c>
      <c r="Y675" s="235"/>
      <c r="Z675" s="236"/>
      <c r="AA675" s="4"/>
    </row>
    <row r="676" spans="1:27" s="123" customFormat="1" ht="30" customHeight="1" thickBot="1" x14ac:dyDescent="0.4">
      <c r="A676" s="4"/>
      <c r="B676" s="123" t="s">
        <v>535</v>
      </c>
      <c r="R676" s="746"/>
      <c r="S676" s="746"/>
      <c r="T676" s="746"/>
      <c r="U676" s="746"/>
      <c r="V676" s="746"/>
      <c r="W676" s="746"/>
      <c r="X676" s="746"/>
      <c r="Y676" s="746"/>
      <c r="Z676" s="746"/>
      <c r="AA676" s="4"/>
    </row>
    <row r="677" spans="1:27" ht="24.95" customHeight="1" thickBot="1" x14ac:dyDescent="0.3">
      <c r="B677" s="127"/>
      <c r="C677" s="299" t="s">
        <v>49</v>
      </c>
      <c r="D677" s="299"/>
      <c r="E677" s="299"/>
      <c r="F677" s="299"/>
      <c r="G677" s="299"/>
      <c r="H677" s="299"/>
      <c r="I677" s="299"/>
      <c r="J677" s="299"/>
      <c r="K677" s="299"/>
      <c r="L677" s="208">
        <v>2024</v>
      </c>
      <c r="M677" s="209"/>
      <c r="N677" s="210"/>
      <c r="O677" s="208">
        <f>+L677+1</f>
        <v>2025</v>
      </c>
      <c r="P677" s="209"/>
      <c r="Q677" s="210"/>
      <c r="R677" s="208">
        <f>+O677+1</f>
        <v>2026</v>
      </c>
      <c r="S677" s="209"/>
      <c r="T677" s="210"/>
      <c r="U677" s="208">
        <f>+R677+1</f>
        <v>2027</v>
      </c>
      <c r="V677" s="209"/>
      <c r="W677" s="210"/>
      <c r="X677" s="208">
        <f>+U677+1</f>
        <v>2028</v>
      </c>
      <c r="Y677" s="209"/>
      <c r="Z677" s="218"/>
    </row>
    <row r="678" spans="1:27" s="78" customFormat="1" ht="23.85" customHeight="1" x14ac:dyDescent="0.25">
      <c r="A678" s="4"/>
      <c r="B678" s="156" t="s">
        <v>112</v>
      </c>
      <c r="C678" s="335" t="s">
        <v>68</v>
      </c>
      <c r="D678" s="335"/>
      <c r="E678" s="335"/>
      <c r="F678" s="335"/>
      <c r="G678" s="335"/>
      <c r="H678" s="335"/>
      <c r="I678" s="335"/>
      <c r="J678" s="335"/>
      <c r="K678" s="335"/>
      <c r="L678" s="734">
        <f>+L679+L680+L681</f>
        <v>0</v>
      </c>
      <c r="M678" s="734"/>
      <c r="N678" s="734"/>
      <c r="O678" s="734">
        <f t="shared" ref="O678" si="173">+O679+O680+O681</f>
        <v>0</v>
      </c>
      <c r="P678" s="734"/>
      <c r="Q678" s="734"/>
      <c r="R678" s="734">
        <f t="shared" ref="R678" si="174">+R679+R680+R681</f>
        <v>0</v>
      </c>
      <c r="S678" s="734"/>
      <c r="T678" s="734"/>
      <c r="U678" s="734">
        <f t="shared" ref="U678" si="175">+U679+U680+U681</f>
        <v>0</v>
      </c>
      <c r="V678" s="734"/>
      <c r="W678" s="734"/>
      <c r="X678" s="266">
        <f t="shared" ref="X678" si="176">+X679+X680+X681</f>
        <v>0</v>
      </c>
      <c r="Y678" s="267"/>
      <c r="Z678" s="268"/>
      <c r="AA678" s="4"/>
    </row>
    <row r="679" spans="1:27" ht="24" customHeight="1" x14ac:dyDescent="0.25">
      <c r="B679" s="129"/>
      <c r="C679" s="195" t="s">
        <v>445</v>
      </c>
      <c r="D679" s="195"/>
      <c r="E679" s="195"/>
      <c r="F679" s="195"/>
      <c r="G679" s="195"/>
      <c r="H679" s="195"/>
      <c r="I679" s="195"/>
      <c r="J679" s="195"/>
      <c r="K679" s="195"/>
      <c r="L679" s="196"/>
      <c r="M679" s="196"/>
      <c r="N679" s="196"/>
      <c r="O679" s="196"/>
      <c r="P679" s="196"/>
      <c r="Q679" s="196"/>
      <c r="R679" s="196"/>
      <c r="S679" s="196"/>
      <c r="T679" s="196"/>
      <c r="U679" s="197"/>
      <c r="V679" s="198"/>
      <c r="W679" s="199"/>
      <c r="X679" s="197"/>
      <c r="Y679" s="198"/>
      <c r="Z679" s="200"/>
    </row>
    <row r="680" spans="1:27" ht="21" customHeight="1" x14ac:dyDescent="0.25">
      <c r="B680" s="129"/>
      <c r="C680" s="195" t="s">
        <v>446</v>
      </c>
      <c r="D680" s="195"/>
      <c r="E680" s="195"/>
      <c r="F680" s="195"/>
      <c r="G680" s="195"/>
      <c r="H680" s="195"/>
      <c r="I680" s="195"/>
      <c r="J680" s="195"/>
      <c r="K680" s="195"/>
      <c r="L680" s="196"/>
      <c r="M680" s="196"/>
      <c r="N680" s="196"/>
      <c r="O680" s="196"/>
      <c r="P680" s="196"/>
      <c r="Q680" s="196"/>
      <c r="R680" s="196"/>
      <c r="S680" s="196"/>
      <c r="T680" s="196"/>
      <c r="U680" s="197"/>
      <c r="V680" s="198"/>
      <c r="W680" s="199"/>
      <c r="X680" s="197"/>
      <c r="Y680" s="198"/>
      <c r="Z680" s="200"/>
    </row>
    <row r="681" spans="1:27" ht="25.5" customHeight="1" x14ac:dyDescent="0.25">
      <c r="B681" s="129"/>
      <c r="C681" s="195" t="s">
        <v>447</v>
      </c>
      <c r="D681" s="195"/>
      <c r="E681" s="195"/>
      <c r="F681" s="195"/>
      <c r="G681" s="195"/>
      <c r="H681" s="195"/>
      <c r="I681" s="195"/>
      <c r="J681" s="195"/>
      <c r="K681" s="195"/>
      <c r="L681" s="196"/>
      <c r="M681" s="196"/>
      <c r="N681" s="196"/>
      <c r="O681" s="196"/>
      <c r="P681" s="196"/>
      <c r="Q681" s="196"/>
      <c r="R681" s="196"/>
      <c r="S681" s="196"/>
      <c r="T681" s="196"/>
      <c r="U681" s="197"/>
      <c r="V681" s="198"/>
      <c r="W681" s="199"/>
      <c r="X681" s="197"/>
      <c r="Y681" s="198"/>
      <c r="Z681" s="200"/>
    </row>
    <row r="682" spans="1:27" ht="42.75" customHeight="1" x14ac:dyDescent="0.25">
      <c r="B682" s="129" t="s">
        <v>489</v>
      </c>
      <c r="C682" s="195" t="s">
        <v>67</v>
      </c>
      <c r="D682" s="195"/>
      <c r="E682" s="195"/>
      <c r="F682" s="195"/>
      <c r="G682" s="195"/>
      <c r="H682" s="195"/>
      <c r="I682" s="195"/>
      <c r="J682" s="195"/>
      <c r="K682" s="195"/>
      <c r="L682" s="196"/>
      <c r="M682" s="196"/>
      <c r="N682" s="196"/>
      <c r="O682" s="196"/>
      <c r="P682" s="196"/>
      <c r="Q682" s="196"/>
      <c r="R682" s="196"/>
      <c r="S682" s="196"/>
      <c r="T682" s="196"/>
      <c r="U682" s="197"/>
      <c r="V682" s="198"/>
      <c r="W682" s="199"/>
      <c r="X682" s="197"/>
      <c r="Y682" s="198"/>
      <c r="Z682" s="200"/>
    </row>
    <row r="683" spans="1:27" ht="25.5" customHeight="1" x14ac:dyDescent="0.25">
      <c r="B683" s="129" t="s">
        <v>488</v>
      </c>
      <c r="C683" s="195" t="s">
        <v>69</v>
      </c>
      <c r="D683" s="195"/>
      <c r="E683" s="195"/>
      <c r="F683" s="195"/>
      <c r="G683" s="195"/>
      <c r="H683" s="195"/>
      <c r="I683" s="195"/>
      <c r="J683" s="195"/>
      <c r="K683" s="195"/>
      <c r="L683" s="196"/>
      <c r="M683" s="196"/>
      <c r="N683" s="196"/>
      <c r="O683" s="196"/>
      <c r="P683" s="196"/>
      <c r="Q683" s="196"/>
      <c r="R683" s="196"/>
      <c r="S683" s="196"/>
      <c r="T683" s="196"/>
      <c r="U683" s="197"/>
      <c r="V683" s="198"/>
      <c r="W683" s="199"/>
      <c r="X683" s="197"/>
      <c r="Y683" s="198"/>
      <c r="Z683" s="200"/>
    </row>
    <row r="684" spans="1:27" ht="53.25" customHeight="1" x14ac:dyDescent="0.25">
      <c r="B684" s="129" t="s">
        <v>152</v>
      </c>
      <c r="C684" s="195" t="s">
        <v>70</v>
      </c>
      <c r="D684" s="195"/>
      <c r="E684" s="195"/>
      <c r="F684" s="195"/>
      <c r="G684" s="195"/>
      <c r="H684" s="195"/>
      <c r="I684" s="195"/>
      <c r="J684" s="195"/>
      <c r="K684" s="195"/>
      <c r="L684" s="196"/>
      <c r="M684" s="196"/>
      <c r="N684" s="196"/>
      <c r="O684" s="196"/>
      <c r="P684" s="196"/>
      <c r="Q684" s="196"/>
      <c r="R684" s="196"/>
      <c r="S684" s="196"/>
      <c r="T684" s="196"/>
      <c r="U684" s="197"/>
      <c r="V684" s="198"/>
      <c r="W684" s="199"/>
      <c r="X684" s="197"/>
      <c r="Y684" s="198"/>
      <c r="Z684" s="200"/>
    </row>
    <row r="685" spans="1:27" ht="22.5" customHeight="1" x14ac:dyDescent="0.25">
      <c r="B685" s="129" t="s">
        <v>168</v>
      </c>
      <c r="C685" s="195" t="s">
        <v>45</v>
      </c>
      <c r="D685" s="195"/>
      <c r="E685" s="195"/>
      <c r="F685" s="195"/>
      <c r="G685" s="195"/>
      <c r="H685" s="195"/>
      <c r="I685" s="195"/>
      <c r="J685" s="195"/>
      <c r="K685" s="195"/>
      <c r="L685" s="196"/>
      <c r="M685" s="196"/>
      <c r="N685" s="196"/>
      <c r="O685" s="196"/>
      <c r="P685" s="196"/>
      <c r="Q685" s="196"/>
      <c r="R685" s="196"/>
      <c r="S685" s="196"/>
      <c r="T685" s="196"/>
      <c r="U685" s="197"/>
      <c r="V685" s="198"/>
      <c r="W685" s="199"/>
      <c r="X685" s="197"/>
      <c r="Y685" s="198"/>
      <c r="Z685" s="200"/>
    </row>
    <row r="686" spans="1:27" ht="23.85" customHeight="1" x14ac:dyDescent="0.25">
      <c r="B686" s="130" t="s">
        <v>55</v>
      </c>
      <c r="C686" s="286" t="s">
        <v>461</v>
      </c>
      <c r="D686" s="286"/>
      <c r="E686" s="286"/>
      <c r="F686" s="286"/>
      <c r="G686" s="286"/>
      <c r="H686" s="286"/>
      <c r="I686" s="286"/>
      <c r="J686" s="286"/>
      <c r="K686" s="286"/>
      <c r="L686" s="269">
        <f>+L678+L682+L683+L684+L685</f>
        <v>0</v>
      </c>
      <c r="M686" s="269"/>
      <c r="N686" s="269"/>
      <c r="O686" s="269">
        <f t="shared" ref="O686" si="177">+O678+O682+O683+O684+O685</f>
        <v>0</v>
      </c>
      <c r="P686" s="269"/>
      <c r="Q686" s="269"/>
      <c r="R686" s="269">
        <f t="shared" ref="R686" si="178">+R678+R682+R683+R684+R685</f>
        <v>0</v>
      </c>
      <c r="S686" s="269"/>
      <c r="T686" s="269"/>
      <c r="U686" s="269">
        <f t="shared" ref="U686" si="179">+U678+U682+U683+U684+U685</f>
        <v>0</v>
      </c>
      <c r="V686" s="269"/>
      <c r="W686" s="269"/>
      <c r="X686" s="201">
        <f>+X678+X682+X683+X684+X685</f>
        <v>0</v>
      </c>
      <c r="Y686" s="202"/>
      <c r="Z686" s="203"/>
    </row>
    <row r="687" spans="1:27" s="78" customFormat="1" ht="23.85" customHeight="1" x14ac:dyDescent="0.25">
      <c r="A687" s="4"/>
      <c r="B687" s="130" t="s">
        <v>60</v>
      </c>
      <c r="C687" s="286" t="s">
        <v>467</v>
      </c>
      <c r="D687" s="286"/>
      <c r="E687" s="286"/>
      <c r="F687" s="286"/>
      <c r="G687" s="286"/>
      <c r="H687" s="286"/>
      <c r="I687" s="286"/>
      <c r="J687" s="286"/>
      <c r="K687" s="286"/>
      <c r="L687" s="264">
        <f>+L688+L692+L697+L701</f>
        <v>0</v>
      </c>
      <c r="M687" s="264"/>
      <c r="N687" s="264"/>
      <c r="O687" s="264">
        <f t="shared" ref="O687" si="180">+O688+O692+O697+O701</f>
        <v>0</v>
      </c>
      <c r="P687" s="264"/>
      <c r="Q687" s="264"/>
      <c r="R687" s="264">
        <f t="shared" ref="R687" si="181">+R688+R692+R697+R701</f>
        <v>0</v>
      </c>
      <c r="S687" s="264"/>
      <c r="T687" s="264"/>
      <c r="U687" s="264">
        <f t="shared" ref="U687" si="182">+U688+U692+U697+U701</f>
        <v>0</v>
      </c>
      <c r="V687" s="264"/>
      <c r="W687" s="264"/>
      <c r="X687" s="303">
        <f t="shared" ref="X687" si="183">+X688+X692+X697+X701</f>
        <v>0</v>
      </c>
      <c r="Y687" s="304"/>
      <c r="Z687" s="305"/>
      <c r="AA687" s="4"/>
    </row>
    <row r="688" spans="1:27" ht="25.15" customHeight="1" x14ac:dyDescent="0.25">
      <c r="B688" s="145" t="s">
        <v>56</v>
      </c>
      <c r="C688" s="290" t="s">
        <v>46</v>
      </c>
      <c r="D688" s="290"/>
      <c r="E688" s="290"/>
      <c r="F688" s="290"/>
      <c r="G688" s="290"/>
      <c r="H688" s="290"/>
      <c r="I688" s="290"/>
      <c r="J688" s="290"/>
      <c r="K688" s="290"/>
      <c r="L688" s="204">
        <f>+L689+L690+L691</f>
        <v>0</v>
      </c>
      <c r="M688" s="204"/>
      <c r="N688" s="204"/>
      <c r="O688" s="204">
        <f t="shared" ref="O688" si="184">+O689+O690+O691</f>
        <v>0</v>
      </c>
      <c r="P688" s="204"/>
      <c r="Q688" s="204"/>
      <c r="R688" s="204">
        <f t="shared" ref="R688" si="185">+R689+R690+R691</f>
        <v>0</v>
      </c>
      <c r="S688" s="204"/>
      <c r="T688" s="204"/>
      <c r="U688" s="204">
        <f t="shared" ref="U688" si="186">+U689+U690+U691</f>
        <v>0</v>
      </c>
      <c r="V688" s="204"/>
      <c r="W688" s="204"/>
      <c r="X688" s="201">
        <f t="shared" ref="X688" si="187">+X689+X690+X691</f>
        <v>0</v>
      </c>
      <c r="Y688" s="202"/>
      <c r="Z688" s="203"/>
    </row>
    <row r="689" spans="2:26" ht="37.5" customHeight="1" x14ac:dyDescent="0.25">
      <c r="B689" s="129"/>
      <c r="C689" s="195" t="s">
        <v>448</v>
      </c>
      <c r="D689" s="195"/>
      <c r="E689" s="195"/>
      <c r="F689" s="195"/>
      <c r="G689" s="195"/>
      <c r="H689" s="195"/>
      <c r="I689" s="195"/>
      <c r="J689" s="195"/>
      <c r="K689" s="195"/>
      <c r="L689" s="196"/>
      <c r="M689" s="196"/>
      <c r="N689" s="196"/>
      <c r="O689" s="196"/>
      <c r="P689" s="196"/>
      <c r="Q689" s="196"/>
      <c r="R689" s="196"/>
      <c r="S689" s="196"/>
      <c r="T689" s="196"/>
      <c r="U689" s="197"/>
      <c r="V689" s="198"/>
      <c r="W689" s="199"/>
      <c r="X689" s="197"/>
      <c r="Y689" s="198"/>
      <c r="Z689" s="200"/>
    </row>
    <row r="690" spans="2:26" ht="25.15" customHeight="1" x14ac:dyDescent="0.25">
      <c r="B690" s="129"/>
      <c r="C690" s="195" t="s">
        <v>449</v>
      </c>
      <c r="D690" s="195"/>
      <c r="E690" s="195"/>
      <c r="F690" s="195"/>
      <c r="G690" s="195"/>
      <c r="H690" s="195"/>
      <c r="I690" s="195"/>
      <c r="J690" s="195"/>
      <c r="K690" s="195"/>
      <c r="L690" s="196"/>
      <c r="M690" s="196"/>
      <c r="N690" s="196"/>
      <c r="O690" s="196"/>
      <c r="P690" s="196"/>
      <c r="Q690" s="196"/>
      <c r="R690" s="196"/>
      <c r="S690" s="196"/>
      <c r="T690" s="196"/>
      <c r="U690" s="197"/>
      <c r="V690" s="198"/>
      <c r="W690" s="199"/>
      <c r="X690" s="197"/>
      <c r="Y690" s="198"/>
      <c r="Z690" s="200"/>
    </row>
    <row r="691" spans="2:26" ht="25.15" customHeight="1" x14ac:dyDescent="0.25">
      <c r="B691" s="129"/>
      <c r="C691" s="195" t="s">
        <v>450</v>
      </c>
      <c r="D691" s="195"/>
      <c r="E691" s="195"/>
      <c r="F691" s="195"/>
      <c r="G691" s="195"/>
      <c r="H691" s="195"/>
      <c r="I691" s="195"/>
      <c r="J691" s="195"/>
      <c r="K691" s="195"/>
      <c r="L691" s="196"/>
      <c r="M691" s="196"/>
      <c r="N691" s="196"/>
      <c r="O691" s="196"/>
      <c r="P691" s="196"/>
      <c r="Q691" s="196"/>
      <c r="R691" s="196"/>
      <c r="S691" s="196"/>
      <c r="T691" s="196"/>
      <c r="U691" s="197"/>
      <c r="V691" s="198"/>
      <c r="W691" s="199"/>
      <c r="X691" s="197"/>
      <c r="Y691" s="198"/>
      <c r="Z691" s="200"/>
    </row>
    <row r="692" spans="2:26" ht="18" x14ac:dyDescent="0.25">
      <c r="B692" s="129" t="s">
        <v>57</v>
      </c>
      <c r="C692" s="195" t="s">
        <v>237</v>
      </c>
      <c r="D692" s="195"/>
      <c r="E692" s="195"/>
      <c r="F692" s="195"/>
      <c r="G692" s="195"/>
      <c r="H692" s="195"/>
      <c r="I692" s="195"/>
      <c r="J692" s="195"/>
      <c r="K692" s="195"/>
      <c r="L692" s="204">
        <f>+L693+L694+L695+L696</f>
        <v>0</v>
      </c>
      <c r="M692" s="204"/>
      <c r="N692" s="204"/>
      <c r="O692" s="204">
        <f t="shared" ref="O692" si="188">+O693+O694+O695+O696</f>
        <v>0</v>
      </c>
      <c r="P692" s="204"/>
      <c r="Q692" s="204"/>
      <c r="R692" s="204">
        <f t="shared" ref="R692" si="189">+R693+R694+R695+R696</f>
        <v>0</v>
      </c>
      <c r="S692" s="204"/>
      <c r="T692" s="204"/>
      <c r="U692" s="204">
        <f t="shared" ref="U692" si="190">+U693+U694+U695+U696</f>
        <v>0</v>
      </c>
      <c r="V692" s="204"/>
      <c r="W692" s="204"/>
      <c r="X692" s="201">
        <f t="shared" ref="X692" si="191">+X693+X694+X695+X696</f>
        <v>0</v>
      </c>
      <c r="Y692" s="202"/>
      <c r="Z692" s="203"/>
    </row>
    <row r="693" spans="2:26" ht="18" x14ac:dyDescent="0.25">
      <c r="B693" s="129"/>
      <c r="C693" s="195" t="s">
        <v>113</v>
      </c>
      <c r="D693" s="195"/>
      <c r="E693" s="195"/>
      <c r="F693" s="195"/>
      <c r="G693" s="195"/>
      <c r="H693" s="195"/>
      <c r="I693" s="195"/>
      <c r="J693" s="195"/>
      <c r="K693" s="195"/>
      <c r="L693" s="196"/>
      <c r="M693" s="196"/>
      <c r="N693" s="196"/>
      <c r="O693" s="196"/>
      <c r="P693" s="196"/>
      <c r="Q693" s="196"/>
      <c r="R693" s="196"/>
      <c r="S693" s="196"/>
      <c r="T693" s="196"/>
      <c r="U693" s="197"/>
      <c r="V693" s="198"/>
      <c r="W693" s="199"/>
      <c r="X693" s="197"/>
      <c r="Y693" s="198"/>
      <c r="Z693" s="200"/>
    </row>
    <row r="694" spans="2:26" ht="18" x14ac:dyDescent="0.25">
      <c r="B694" s="129"/>
      <c r="C694" s="195" t="s">
        <v>149</v>
      </c>
      <c r="D694" s="195"/>
      <c r="E694" s="195"/>
      <c r="F694" s="195"/>
      <c r="G694" s="195"/>
      <c r="H694" s="195"/>
      <c r="I694" s="195"/>
      <c r="J694" s="195"/>
      <c r="K694" s="195"/>
      <c r="L694" s="196"/>
      <c r="M694" s="196"/>
      <c r="N694" s="196"/>
      <c r="O694" s="196"/>
      <c r="P694" s="196"/>
      <c r="Q694" s="196"/>
      <c r="R694" s="196"/>
      <c r="S694" s="196"/>
      <c r="T694" s="196"/>
      <c r="U694" s="197"/>
      <c r="V694" s="198"/>
      <c r="W694" s="199"/>
      <c r="X694" s="197"/>
      <c r="Y694" s="198"/>
      <c r="Z694" s="200"/>
    </row>
    <row r="695" spans="2:26" ht="18" x14ac:dyDescent="0.25">
      <c r="B695" s="129"/>
      <c r="C695" s="195" t="s">
        <v>229</v>
      </c>
      <c r="D695" s="195"/>
      <c r="E695" s="195"/>
      <c r="F695" s="195"/>
      <c r="G695" s="195"/>
      <c r="H695" s="195"/>
      <c r="I695" s="195"/>
      <c r="J695" s="195"/>
      <c r="K695" s="195"/>
      <c r="L695" s="196"/>
      <c r="M695" s="196"/>
      <c r="N695" s="196"/>
      <c r="O695" s="196"/>
      <c r="P695" s="196"/>
      <c r="Q695" s="196"/>
      <c r="R695" s="196"/>
      <c r="S695" s="196"/>
      <c r="T695" s="196"/>
      <c r="U695" s="197"/>
      <c r="V695" s="198"/>
      <c r="W695" s="199"/>
      <c r="X695" s="197"/>
      <c r="Y695" s="198"/>
      <c r="Z695" s="200"/>
    </row>
    <row r="696" spans="2:26" ht="18" x14ac:dyDescent="0.25">
      <c r="B696" s="157"/>
      <c r="C696" s="195" t="s">
        <v>230</v>
      </c>
      <c r="D696" s="195"/>
      <c r="E696" s="195"/>
      <c r="F696" s="195"/>
      <c r="G696" s="195"/>
      <c r="H696" s="195"/>
      <c r="I696" s="195"/>
      <c r="J696" s="195"/>
      <c r="K696" s="195"/>
      <c r="L696" s="196"/>
      <c r="M696" s="196"/>
      <c r="N696" s="196"/>
      <c r="O696" s="196"/>
      <c r="P696" s="196"/>
      <c r="Q696" s="196"/>
      <c r="R696" s="196"/>
      <c r="S696" s="196"/>
      <c r="T696" s="196"/>
      <c r="U696" s="197"/>
      <c r="V696" s="198"/>
      <c r="W696" s="199"/>
      <c r="X696" s="197"/>
      <c r="Y696" s="198"/>
      <c r="Z696" s="200"/>
    </row>
    <row r="697" spans="2:26" ht="18" x14ac:dyDescent="0.25">
      <c r="B697" s="129" t="s">
        <v>58</v>
      </c>
      <c r="C697" s="195" t="s">
        <v>71</v>
      </c>
      <c r="D697" s="195"/>
      <c r="E697" s="195"/>
      <c r="F697" s="195"/>
      <c r="G697" s="195"/>
      <c r="H697" s="195"/>
      <c r="I697" s="195"/>
      <c r="J697" s="195"/>
      <c r="K697" s="195"/>
      <c r="L697" s="204">
        <f>+L698+L699+L700</f>
        <v>0</v>
      </c>
      <c r="M697" s="204"/>
      <c r="N697" s="204"/>
      <c r="O697" s="204">
        <f t="shared" ref="O697" si="192">+O698+O699+O700</f>
        <v>0</v>
      </c>
      <c r="P697" s="204"/>
      <c r="Q697" s="204"/>
      <c r="R697" s="204">
        <f t="shared" ref="R697" si="193">+R698+R699+R700</f>
        <v>0</v>
      </c>
      <c r="S697" s="204"/>
      <c r="T697" s="204"/>
      <c r="U697" s="204">
        <f t="shared" ref="U697" si="194">+U698+U699+U700</f>
        <v>0</v>
      </c>
      <c r="V697" s="204"/>
      <c r="W697" s="204"/>
      <c r="X697" s="201">
        <f t="shared" ref="X697" si="195">+X698+X699+X700</f>
        <v>0</v>
      </c>
      <c r="Y697" s="202"/>
      <c r="Z697" s="203"/>
    </row>
    <row r="698" spans="2:26" ht="36.75" customHeight="1" x14ac:dyDescent="0.25">
      <c r="B698" s="129"/>
      <c r="C698" s="195" t="s">
        <v>416</v>
      </c>
      <c r="D698" s="195"/>
      <c r="E698" s="195"/>
      <c r="F698" s="195"/>
      <c r="G698" s="195"/>
      <c r="H698" s="195"/>
      <c r="I698" s="195"/>
      <c r="J698" s="195"/>
      <c r="K698" s="195"/>
      <c r="L698" s="196"/>
      <c r="M698" s="196"/>
      <c r="N698" s="196"/>
      <c r="O698" s="196"/>
      <c r="P698" s="196"/>
      <c r="Q698" s="196"/>
      <c r="R698" s="196"/>
      <c r="S698" s="196"/>
      <c r="T698" s="196"/>
      <c r="U698" s="197"/>
      <c r="V698" s="198"/>
      <c r="W698" s="199"/>
      <c r="X698" s="197"/>
      <c r="Y698" s="198"/>
      <c r="Z698" s="200"/>
    </row>
    <row r="699" spans="2:26" ht="61.5" customHeight="1" x14ac:dyDescent="0.25">
      <c r="B699" s="129"/>
      <c r="C699" s="195" t="s">
        <v>72</v>
      </c>
      <c r="D699" s="195"/>
      <c r="E699" s="195"/>
      <c r="F699" s="195"/>
      <c r="G699" s="195"/>
      <c r="H699" s="195"/>
      <c r="I699" s="195"/>
      <c r="J699" s="195"/>
      <c r="K699" s="195"/>
      <c r="L699" s="196"/>
      <c r="M699" s="196"/>
      <c r="N699" s="196"/>
      <c r="O699" s="196"/>
      <c r="P699" s="196"/>
      <c r="Q699" s="196"/>
      <c r="R699" s="196"/>
      <c r="S699" s="196"/>
      <c r="T699" s="196"/>
      <c r="U699" s="197"/>
      <c r="V699" s="198"/>
      <c r="W699" s="199"/>
      <c r="X699" s="197"/>
      <c r="Y699" s="198"/>
      <c r="Z699" s="200"/>
    </row>
    <row r="700" spans="2:26" ht="43.5" customHeight="1" x14ac:dyDescent="0.25">
      <c r="B700" s="129"/>
      <c r="C700" s="195" t="s">
        <v>73</v>
      </c>
      <c r="D700" s="195"/>
      <c r="E700" s="195"/>
      <c r="F700" s="195"/>
      <c r="G700" s="195"/>
      <c r="H700" s="195"/>
      <c r="I700" s="195"/>
      <c r="J700" s="195"/>
      <c r="K700" s="195"/>
      <c r="L700" s="196"/>
      <c r="M700" s="196"/>
      <c r="N700" s="196"/>
      <c r="O700" s="196"/>
      <c r="P700" s="196"/>
      <c r="Q700" s="196"/>
      <c r="R700" s="196"/>
      <c r="S700" s="196"/>
      <c r="T700" s="196"/>
      <c r="U700" s="197"/>
      <c r="V700" s="198"/>
      <c r="W700" s="199"/>
      <c r="X700" s="197"/>
      <c r="Y700" s="198"/>
      <c r="Z700" s="200"/>
    </row>
    <row r="701" spans="2:26" ht="18" x14ac:dyDescent="0.25">
      <c r="B701" s="131" t="s">
        <v>59</v>
      </c>
      <c r="C701" s="294" t="s">
        <v>50</v>
      </c>
      <c r="D701" s="294"/>
      <c r="E701" s="294"/>
      <c r="F701" s="294"/>
      <c r="G701" s="294"/>
      <c r="H701" s="294"/>
      <c r="I701" s="294"/>
      <c r="J701" s="294"/>
      <c r="K701" s="294"/>
      <c r="L701" s="721"/>
      <c r="M701" s="721"/>
      <c r="N701" s="721"/>
      <c r="O701" s="721"/>
      <c r="P701" s="721"/>
      <c r="Q701" s="721"/>
      <c r="R701" s="721"/>
      <c r="S701" s="721"/>
      <c r="T701" s="721"/>
      <c r="U701" s="270"/>
      <c r="V701" s="271"/>
      <c r="W701" s="272"/>
      <c r="X701" s="197"/>
      <c r="Y701" s="198"/>
      <c r="Z701" s="200"/>
    </row>
    <row r="702" spans="2:26" ht="23.85" customHeight="1" x14ac:dyDescent="0.25">
      <c r="B702" s="130" t="s">
        <v>61</v>
      </c>
      <c r="C702" s="286" t="s">
        <v>468</v>
      </c>
      <c r="D702" s="286"/>
      <c r="E702" s="286"/>
      <c r="F702" s="286"/>
      <c r="G702" s="286"/>
      <c r="H702" s="286"/>
      <c r="I702" s="286"/>
      <c r="J702" s="286"/>
      <c r="K702" s="286"/>
      <c r="L702" s="269">
        <f>+L686-L687</f>
        <v>0</v>
      </c>
      <c r="M702" s="269"/>
      <c r="N702" s="269"/>
      <c r="O702" s="269">
        <f t="shared" ref="O702" si="196">+O686-O687</f>
        <v>0</v>
      </c>
      <c r="P702" s="269"/>
      <c r="Q702" s="269"/>
      <c r="R702" s="269">
        <f t="shared" ref="R702" si="197">+R686-R687</f>
        <v>0</v>
      </c>
      <c r="S702" s="269"/>
      <c r="T702" s="269"/>
      <c r="U702" s="269">
        <f t="shared" ref="U702" si="198">+U686-U687</f>
        <v>0</v>
      </c>
      <c r="V702" s="269"/>
      <c r="W702" s="269"/>
      <c r="X702" s="201">
        <f t="shared" ref="X702" si="199">+X686-X687</f>
        <v>0</v>
      </c>
      <c r="Y702" s="202"/>
      <c r="Z702" s="203"/>
    </row>
    <row r="703" spans="2:26" ht="22.5" customHeight="1" x14ac:dyDescent="0.25">
      <c r="B703" s="145" t="s">
        <v>56</v>
      </c>
      <c r="C703" s="290" t="s">
        <v>37</v>
      </c>
      <c r="D703" s="290"/>
      <c r="E703" s="290"/>
      <c r="F703" s="290"/>
      <c r="G703" s="290"/>
      <c r="H703" s="290"/>
      <c r="I703" s="290"/>
      <c r="J703" s="290"/>
      <c r="K703" s="290"/>
      <c r="L703" s="204">
        <f>+L704+L705+L706</f>
        <v>0</v>
      </c>
      <c r="M703" s="204"/>
      <c r="N703" s="204"/>
      <c r="O703" s="204">
        <f t="shared" ref="O703" si="200">+O704+O705+O706</f>
        <v>0</v>
      </c>
      <c r="P703" s="204"/>
      <c r="Q703" s="204"/>
      <c r="R703" s="204">
        <f t="shared" ref="R703" si="201">+R704+R705+R706</f>
        <v>0</v>
      </c>
      <c r="S703" s="204"/>
      <c r="T703" s="204"/>
      <c r="U703" s="204">
        <f t="shared" ref="U703" si="202">+U704+U705+U706</f>
        <v>0</v>
      </c>
      <c r="V703" s="204"/>
      <c r="W703" s="204"/>
      <c r="X703" s="201">
        <f t="shared" ref="X703" si="203">+X704+X705+X706</f>
        <v>0</v>
      </c>
      <c r="Y703" s="202"/>
      <c r="Z703" s="203"/>
    </row>
    <row r="704" spans="2:26" ht="18" x14ac:dyDescent="0.25">
      <c r="B704" s="129"/>
      <c r="C704" s="195" t="s">
        <v>51</v>
      </c>
      <c r="D704" s="195"/>
      <c r="E704" s="195"/>
      <c r="F704" s="195"/>
      <c r="G704" s="195"/>
      <c r="H704" s="195"/>
      <c r="I704" s="195"/>
      <c r="J704" s="195"/>
      <c r="K704" s="195"/>
      <c r="L704" s="196"/>
      <c r="M704" s="196"/>
      <c r="N704" s="196"/>
      <c r="O704" s="196"/>
      <c r="P704" s="196"/>
      <c r="Q704" s="196"/>
      <c r="R704" s="196"/>
      <c r="S704" s="196"/>
      <c r="T704" s="196"/>
      <c r="U704" s="197"/>
      <c r="V704" s="198"/>
      <c r="W704" s="199"/>
      <c r="X704" s="197"/>
      <c r="Y704" s="198"/>
      <c r="Z704" s="200"/>
    </row>
    <row r="705" spans="1:27" ht="18" x14ac:dyDescent="0.25">
      <c r="B705" s="129"/>
      <c r="C705" s="195" t="s">
        <v>52</v>
      </c>
      <c r="D705" s="195"/>
      <c r="E705" s="195"/>
      <c r="F705" s="195"/>
      <c r="G705" s="195"/>
      <c r="H705" s="195"/>
      <c r="I705" s="195"/>
      <c r="J705" s="195"/>
      <c r="K705" s="195"/>
      <c r="L705" s="196"/>
      <c r="M705" s="196"/>
      <c r="N705" s="196"/>
      <c r="O705" s="196"/>
      <c r="P705" s="196"/>
      <c r="Q705" s="196"/>
      <c r="R705" s="196"/>
      <c r="S705" s="196"/>
      <c r="T705" s="196"/>
      <c r="U705" s="197"/>
      <c r="V705" s="198"/>
      <c r="W705" s="199"/>
      <c r="X705" s="197"/>
      <c r="Y705" s="198"/>
      <c r="Z705" s="200"/>
    </row>
    <row r="706" spans="1:27" ht="18" x14ac:dyDescent="0.25">
      <c r="B706" s="129"/>
      <c r="C706" s="195" t="s">
        <v>53</v>
      </c>
      <c r="D706" s="195"/>
      <c r="E706" s="195"/>
      <c r="F706" s="195"/>
      <c r="G706" s="195"/>
      <c r="H706" s="195"/>
      <c r="I706" s="195"/>
      <c r="J706" s="195"/>
      <c r="K706" s="195"/>
      <c r="L706" s="196"/>
      <c r="M706" s="196"/>
      <c r="N706" s="196"/>
      <c r="O706" s="196"/>
      <c r="P706" s="196"/>
      <c r="Q706" s="196"/>
      <c r="R706" s="196"/>
      <c r="S706" s="196"/>
      <c r="T706" s="196"/>
      <c r="U706" s="197"/>
      <c r="V706" s="198"/>
      <c r="W706" s="199"/>
      <c r="X706" s="197"/>
      <c r="Y706" s="198"/>
      <c r="Z706" s="200"/>
    </row>
    <row r="707" spans="1:27" ht="18" x14ac:dyDescent="0.25">
      <c r="B707" s="129" t="s">
        <v>62</v>
      </c>
      <c r="C707" s="195" t="s">
        <v>38</v>
      </c>
      <c r="D707" s="195"/>
      <c r="E707" s="195"/>
      <c r="F707" s="195"/>
      <c r="G707" s="195"/>
      <c r="H707" s="195"/>
      <c r="I707" s="195"/>
      <c r="J707" s="195"/>
      <c r="K707" s="195"/>
      <c r="L707" s="204">
        <f>+L709+L710+L711</f>
        <v>0</v>
      </c>
      <c r="M707" s="204"/>
      <c r="N707" s="204"/>
      <c r="O707" s="204">
        <f t="shared" ref="O707" si="204">+O709+O710+O711</f>
        <v>0</v>
      </c>
      <c r="P707" s="204"/>
      <c r="Q707" s="204"/>
      <c r="R707" s="204">
        <f t="shared" ref="R707" si="205">+R709+R710+R711</f>
        <v>0</v>
      </c>
      <c r="S707" s="204"/>
      <c r="T707" s="204"/>
      <c r="U707" s="204">
        <f t="shared" ref="U707" si="206">+U709+U710+U711</f>
        <v>0</v>
      </c>
      <c r="V707" s="204"/>
      <c r="W707" s="204"/>
      <c r="X707" s="201">
        <f t="shared" ref="X707" si="207">+X709+X710+X711</f>
        <v>0</v>
      </c>
      <c r="Y707" s="202"/>
      <c r="Z707" s="203"/>
    </row>
    <row r="708" spans="1:27" s="119" customFormat="1" ht="35.25" customHeight="1" x14ac:dyDescent="0.25">
      <c r="A708" s="4"/>
      <c r="B708" s="129"/>
      <c r="C708" s="730" t="s">
        <v>469</v>
      </c>
      <c r="D708" s="731"/>
      <c r="E708" s="731"/>
      <c r="F708" s="731"/>
      <c r="G708" s="731"/>
      <c r="H708" s="731"/>
      <c r="I708" s="731"/>
      <c r="J708" s="731"/>
      <c r="K708" s="732"/>
      <c r="L708" s="196"/>
      <c r="M708" s="196"/>
      <c r="N708" s="196"/>
      <c r="O708" s="196"/>
      <c r="P708" s="196"/>
      <c r="Q708" s="196"/>
      <c r="R708" s="196"/>
      <c r="S708" s="196"/>
      <c r="T708" s="196"/>
      <c r="U708" s="197"/>
      <c r="V708" s="198"/>
      <c r="W708" s="199"/>
      <c r="X708" s="197"/>
      <c r="Y708" s="198"/>
      <c r="Z708" s="200"/>
      <c r="AA708" s="4"/>
    </row>
    <row r="709" spans="1:27" ht="34.5" customHeight="1" x14ac:dyDescent="0.25">
      <c r="B709" s="129"/>
      <c r="C709" s="195" t="s">
        <v>444</v>
      </c>
      <c r="D709" s="195"/>
      <c r="E709" s="195"/>
      <c r="F709" s="195"/>
      <c r="G709" s="195"/>
      <c r="H709" s="195"/>
      <c r="I709" s="195"/>
      <c r="J709" s="195"/>
      <c r="K709" s="195"/>
      <c r="L709" s="196"/>
      <c r="M709" s="196"/>
      <c r="N709" s="196"/>
      <c r="O709" s="196"/>
      <c r="P709" s="196"/>
      <c r="Q709" s="196"/>
      <c r="R709" s="196"/>
      <c r="S709" s="196"/>
      <c r="T709" s="196"/>
      <c r="U709" s="197"/>
      <c r="V709" s="198"/>
      <c r="W709" s="199"/>
      <c r="X709" s="197"/>
      <c r="Y709" s="198"/>
      <c r="Z709" s="200"/>
    </row>
    <row r="710" spans="1:27" ht="25.15" customHeight="1" x14ac:dyDescent="0.25">
      <c r="B710" s="129"/>
      <c r="C710" s="195" t="s">
        <v>451</v>
      </c>
      <c r="D710" s="195"/>
      <c r="E710" s="195"/>
      <c r="F710" s="195"/>
      <c r="G710" s="195"/>
      <c r="H710" s="195"/>
      <c r="I710" s="195"/>
      <c r="J710" s="195"/>
      <c r="K710" s="195"/>
      <c r="L710" s="196"/>
      <c r="M710" s="196"/>
      <c r="N710" s="196"/>
      <c r="O710" s="196"/>
      <c r="P710" s="196"/>
      <c r="Q710" s="196"/>
      <c r="R710" s="196"/>
      <c r="S710" s="196"/>
      <c r="T710" s="196"/>
      <c r="U710" s="197"/>
      <c r="V710" s="198"/>
      <c r="W710" s="199"/>
      <c r="X710" s="197"/>
      <c r="Y710" s="198"/>
      <c r="Z710" s="200"/>
    </row>
    <row r="711" spans="1:27" ht="33" customHeight="1" x14ac:dyDescent="0.25">
      <c r="B711" s="129"/>
      <c r="C711" s="276" t="s">
        <v>452</v>
      </c>
      <c r="D711" s="277"/>
      <c r="E711" s="277"/>
      <c r="F711" s="277"/>
      <c r="G711" s="277"/>
      <c r="H711" s="277"/>
      <c r="I711" s="277"/>
      <c r="J711" s="277"/>
      <c r="K711" s="278"/>
      <c r="L711" s="196"/>
      <c r="M711" s="196"/>
      <c r="N711" s="196"/>
      <c r="O711" s="196"/>
      <c r="P711" s="196"/>
      <c r="Q711" s="196"/>
      <c r="R711" s="196"/>
      <c r="S711" s="196"/>
      <c r="T711" s="196"/>
      <c r="U711" s="197"/>
      <c r="V711" s="198"/>
      <c r="W711" s="199"/>
      <c r="X711" s="197"/>
      <c r="Y711" s="198"/>
      <c r="Z711" s="200"/>
    </row>
    <row r="712" spans="1:27" ht="22.5" customHeight="1" x14ac:dyDescent="0.25">
      <c r="B712" s="129" t="s">
        <v>63</v>
      </c>
      <c r="C712" s="195" t="s">
        <v>88</v>
      </c>
      <c r="D712" s="195"/>
      <c r="E712" s="195"/>
      <c r="F712" s="195"/>
      <c r="G712" s="195"/>
      <c r="H712" s="195"/>
      <c r="I712" s="195"/>
      <c r="J712" s="195"/>
      <c r="K712" s="195"/>
      <c r="L712" s="196"/>
      <c r="M712" s="196"/>
      <c r="N712" s="196"/>
      <c r="O712" s="196"/>
      <c r="P712" s="196"/>
      <c r="Q712" s="196"/>
      <c r="R712" s="196"/>
      <c r="S712" s="196"/>
      <c r="T712" s="196"/>
      <c r="U712" s="197"/>
      <c r="V712" s="198"/>
      <c r="W712" s="199"/>
      <c r="X712" s="197"/>
      <c r="Y712" s="198"/>
      <c r="Z712" s="200"/>
    </row>
    <row r="713" spans="1:27" ht="25.5" customHeight="1" x14ac:dyDescent="0.25">
      <c r="B713" s="129" t="s">
        <v>64</v>
      </c>
      <c r="C713" s="195" t="s">
        <v>239</v>
      </c>
      <c r="D713" s="195"/>
      <c r="E713" s="195"/>
      <c r="F713" s="195"/>
      <c r="G713" s="195"/>
      <c r="H713" s="195"/>
      <c r="I713" s="195"/>
      <c r="J713" s="195"/>
      <c r="K713" s="195"/>
      <c r="L713" s="263"/>
      <c r="M713" s="263"/>
      <c r="N713" s="263"/>
      <c r="O713" s="263"/>
      <c r="P713" s="263"/>
      <c r="Q713" s="263"/>
      <c r="R713" s="263"/>
      <c r="S713" s="263"/>
      <c r="T713" s="263"/>
      <c r="U713" s="263"/>
      <c r="V713" s="263"/>
      <c r="W713" s="263"/>
      <c r="X713" s="197"/>
      <c r="Y713" s="198"/>
      <c r="Z713" s="200"/>
    </row>
    <row r="714" spans="1:27" ht="23.25" customHeight="1" x14ac:dyDescent="0.25">
      <c r="B714" s="130" t="s">
        <v>65</v>
      </c>
      <c r="C714" s="286" t="s">
        <v>470</v>
      </c>
      <c r="D714" s="286"/>
      <c r="E714" s="286"/>
      <c r="F714" s="286"/>
      <c r="G714" s="286"/>
      <c r="H714" s="286"/>
      <c r="I714" s="286"/>
      <c r="J714" s="286"/>
      <c r="K714" s="286"/>
      <c r="L714" s="269">
        <f>+L702+L703-L707+L712-L713</f>
        <v>0</v>
      </c>
      <c r="M714" s="269"/>
      <c r="N714" s="269"/>
      <c r="O714" s="269">
        <f t="shared" ref="O714" si="208">+O702+O703-O707+O712-O713</f>
        <v>0</v>
      </c>
      <c r="P714" s="269"/>
      <c r="Q714" s="269"/>
      <c r="R714" s="269">
        <f t="shared" ref="R714" si="209">+R702+R703-R707+R712-R713</f>
        <v>0</v>
      </c>
      <c r="S714" s="269"/>
      <c r="T714" s="269"/>
      <c r="U714" s="269">
        <f t="shared" ref="U714" si="210">+U702+U703-U707+U712-U713</f>
        <v>0</v>
      </c>
      <c r="V714" s="269"/>
      <c r="W714" s="269"/>
      <c r="X714" s="201">
        <f t="shared" ref="X714" si="211">+X702+X703-X707+X712-X713</f>
        <v>0</v>
      </c>
      <c r="Y714" s="202"/>
      <c r="Z714" s="203"/>
    </row>
    <row r="715" spans="1:27" ht="24.75" customHeight="1" x14ac:dyDescent="0.25">
      <c r="B715" s="129" t="s">
        <v>66</v>
      </c>
      <c r="C715" s="195" t="s">
        <v>471</v>
      </c>
      <c r="D715" s="195"/>
      <c r="E715" s="195"/>
      <c r="F715" s="195"/>
      <c r="G715" s="195"/>
      <c r="H715" s="195"/>
      <c r="I715" s="195"/>
      <c r="J715" s="195"/>
      <c r="K715" s="195"/>
      <c r="L715" s="196"/>
      <c r="M715" s="196"/>
      <c r="N715" s="196"/>
      <c r="O715" s="196"/>
      <c r="P715" s="196"/>
      <c r="Q715" s="196"/>
      <c r="R715" s="196"/>
      <c r="S715" s="196"/>
      <c r="T715" s="196"/>
      <c r="U715" s="197"/>
      <c r="V715" s="198"/>
      <c r="W715" s="199"/>
      <c r="X715" s="197"/>
      <c r="Y715" s="198"/>
      <c r="Z715" s="200"/>
    </row>
    <row r="716" spans="1:27" ht="24" customHeight="1" thickBot="1" x14ac:dyDescent="0.3">
      <c r="B716" s="134" t="s">
        <v>279</v>
      </c>
      <c r="C716" s="284" t="s">
        <v>472</v>
      </c>
      <c r="D716" s="284"/>
      <c r="E716" s="284"/>
      <c r="F716" s="284"/>
      <c r="G716" s="284"/>
      <c r="H716" s="284"/>
      <c r="I716" s="284"/>
      <c r="J716" s="284"/>
      <c r="K716" s="284"/>
      <c r="L716" s="282"/>
      <c r="M716" s="282"/>
      <c r="N716" s="282"/>
      <c r="O716" s="282"/>
      <c r="P716" s="282"/>
      <c r="Q716" s="282"/>
      <c r="R716" s="282"/>
      <c r="S716" s="282"/>
      <c r="T716" s="282"/>
      <c r="U716" s="221"/>
      <c r="V716" s="222"/>
      <c r="W716" s="711"/>
      <c r="X716" s="221"/>
      <c r="Y716" s="222"/>
      <c r="Z716" s="223"/>
    </row>
    <row r="717" spans="1:27" s="78" customFormat="1" ht="25.5" customHeight="1" thickBot="1" x14ac:dyDescent="0.3">
      <c r="A717" s="4"/>
      <c r="B717" s="132" t="s">
        <v>136</v>
      </c>
      <c r="C717" s="718" t="s">
        <v>473</v>
      </c>
      <c r="D717" s="718"/>
      <c r="E717" s="718"/>
      <c r="F717" s="718"/>
      <c r="G717" s="718"/>
      <c r="H717" s="718"/>
      <c r="I717" s="718"/>
      <c r="J717" s="718"/>
      <c r="K717" s="718"/>
      <c r="L717" s="719">
        <f>+L714-L715+L716</f>
        <v>0</v>
      </c>
      <c r="M717" s="719"/>
      <c r="N717" s="719"/>
      <c r="O717" s="719">
        <f t="shared" ref="O717" si="212">+O714-O715+O716</f>
        <v>0</v>
      </c>
      <c r="P717" s="719"/>
      <c r="Q717" s="719"/>
      <c r="R717" s="719">
        <f t="shared" ref="R717" si="213">+R714-R715+R716</f>
        <v>0</v>
      </c>
      <c r="S717" s="719"/>
      <c r="T717" s="719"/>
      <c r="U717" s="719">
        <f t="shared" ref="U717" si="214">+U714-U715+U716</f>
        <v>0</v>
      </c>
      <c r="V717" s="719"/>
      <c r="W717" s="719"/>
      <c r="X717" s="212">
        <f t="shared" ref="X717" si="215">+X714-X715+X716</f>
        <v>0</v>
      </c>
      <c r="Y717" s="213"/>
      <c r="Z717" s="214"/>
      <c r="AA717" s="4"/>
    </row>
    <row r="718" spans="1:27" ht="39.75" customHeight="1" x14ac:dyDescent="0.25">
      <c r="B718" s="145"/>
      <c r="C718" s="290" t="s">
        <v>462</v>
      </c>
      <c r="D718" s="290"/>
      <c r="E718" s="290"/>
      <c r="F718" s="290"/>
      <c r="G718" s="290"/>
      <c r="H718" s="290"/>
      <c r="I718" s="290"/>
      <c r="J718" s="290"/>
      <c r="K718" s="290"/>
      <c r="L718" s="196"/>
      <c r="M718" s="196"/>
      <c r="N718" s="196"/>
      <c r="O718" s="196"/>
      <c r="P718" s="196"/>
      <c r="Q718" s="196"/>
      <c r="R718" s="196"/>
      <c r="S718" s="196"/>
      <c r="T718" s="196"/>
      <c r="U718" s="725"/>
      <c r="V718" s="726"/>
      <c r="W718" s="727"/>
      <c r="X718" s="226"/>
      <c r="Y718" s="227"/>
      <c r="Z718" s="228"/>
    </row>
    <row r="719" spans="1:27" ht="22.5" customHeight="1" thickBot="1" x14ac:dyDescent="0.3">
      <c r="B719" s="134"/>
      <c r="C719" s="284" t="s">
        <v>196</v>
      </c>
      <c r="D719" s="284"/>
      <c r="E719" s="284"/>
      <c r="F719" s="284"/>
      <c r="G719" s="284"/>
      <c r="H719" s="284"/>
      <c r="I719" s="284"/>
      <c r="J719" s="284"/>
      <c r="K719" s="284"/>
      <c r="L719" s="282"/>
      <c r="M719" s="282"/>
      <c r="N719" s="282"/>
      <c r="O719" s="282"/>
      <c r="P719" s="282"/>
      <c r="Q719" s="282"/>
      <c r="R719" s="282"/>
      <c r="S719" s="282"/>
      <c r="T719" s="282"/>
      <c r="U719" s="221"/>
      <c r="V719" s="222"/>
      <c r="W719" s="711"/>
      <c r="X719" s="221"/>
      <c r="Y719" s="222"/>
      <c r="Z719" s="223"/>
    </row>
    <row r="720" spans="1:27" s="80" customFormat="1" ht="30" customHeight="1" x14ac:dyDescent="0.25">
      <c r="A720" s="4"/>
      <c r="B720" s="113"/>
      <c r="C720" s="113"/>
      <c r="D720" s="113"/>
      <c r="E720" s="113"/>
      <c r="F720" s="113"/>
      <c r="G720" s="113"/>
      <c r="H720" s="113"/>
      <c r="I720" s="113"/>
      <c r="J720" s="113"/>
      <c r="K720" s="112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4"/>
    </row>
    <row r="721" spans="1:32" s="123" customFormat="1" ht="30" customHeight="1" thickBot="1" x14ac:dyDescent="0.4">
      <c r="A721" s="4"/>
      <c r="B721" s="123" t="s">
        <v>536</v>
      </c>
      <c r="S721" s="93"/>
      <c r="T721" s="93"/>
      <c r="U721" s="93"/>
      <c r="V721" s="93"/>
      <c r="W721" s="93"/>
      <c r="X721" s="93"/>
      <c r="Y721" s="93"/>
      <c r="Z721" s="93"/>
      <c r="AA721" s="4"/>
      <c r="AB721" s="93"/>
      <c r="AC721" s="93"/>
      <c r="AD721" s="93"/>
      <c r="AE721" s="93"/>
      <c r="AF721" s="93"/>
    </row>
    <row r="722" spans="1:32" ht="25.5" customHeight="1" thickBot="1" x14ac:dyDescent="0.3">
      <c r="B722" s="127"/>
      <c r="C722" s="299" t="s">
        <v>49</v>
      </c>
      <c r="D722" s="299"/>
      <c r="E722" s="299"/>
      <c r="F722" s="299"/>
      <c r="G722" s="299"/>
      <c r="H722" s="299"/>
      <c r="I722" s="299"/>
      <c r="J722" s="299"/>
      <c r="K722" s="723"/>
      <c r="L722" s="724">
        <v>2024</v>
      </c>
      <c r="M722" s="209"/>
      <c r="N722" s="210"/>
      <c r="O722" s="208">
        <f>+L722+1</f>
        <v>2025</v>
      </c>
      <c r="P722" s="209"/>
      <c r="Q722" s="210"/>
      <c r="R722" s="208">
        <f>+O722+1</f>
        <v>2026</v>
      </c>
      <c r="S722" s="209"/>
      <c r="T722" s="210"/>
      <c r="U722" s="208">
        <f>+R722+1</f>
        <v>2027</v>
      </c>
      <c r="V722" s="209"/>
      <c r="W722" s="210"/>
      <c r="X722" s="208">
        <f>+U722+1</f>
        <v>2028</v>
      </c>
      <c r="Y722" s="209"/>
      <c r="Z722" s="218"/>
    </row>
    <row r="723" spans="1:32" ht="25.5" customHeight="1" x14ac:dyDescent="0.25">
      <c r="B723" s="146"/>
      <c r="C723" s="703" t="s">
        <v>21</v>
      </c>
      <c r="D723" s="703"/>
      <c r="E723" s="703"/>
      <c r="F723" s="703"/>
      <c r="G723" s="703"/>
      <c r="H723" s="703"/>
      <c r="I723" s="703"/>
      <c r="J723" s="703"/>
      <c r="K723" s="703"/>
      <c r="L723" s="211"/>
      <c r="M723" s="211"/>
      <c r="N723" s="211"/>
      <c r="O723" s="211"/>
      <c r="P723" s="211"/>
      <c r="Q723" s="211"/>
      <c r="R723" s="211"/>
      <c r="S723" s="211"/>
      <c r="T723" s="211"/>
      <c r="U723" s="211"/>
      <c r="V723" s="211"/>
      <c r="W723" s="211"/>
      <c r="X723" s="239"/>
      <c r="Y723" s="240"/>
      <c r="Z723" s="241"/>
    </row>
    <row r="724" spans="1:32" ht="25.5" customHeight="1" x14ac:dyDescent="0.25">
      <c r="B724" s="147"/>
      <c r="C724" s="297" t="s">
        <v>22</v>
      </c>
      <c r="D724" s="297"/>
      <c r="E724" s="297"/>
      <c r="F724" s="297"/>
      <c r="G724" s="297"/>
      <c r="H724" s="297"/>
      <c r="I724" s="297"/>
      <c r="J724" s="297"/>
      <c r="K724" s="297"/>
      <c r="L724" s="289"/>
      <c r="M724" s="289"/>
      <c r="N724" s="289"/>
      <c r="O724" s="289"/>
      <c r="P724" s="289"/>
      <c r="Q724" s="289"/>
      <c r="R724" s="289"/>
      <c r="S724" s="289"/>
      <c r="T724" s="289"/>
      <c r="U724" s="289"/>
      <c r="V724" s="289"/>
      <c r="W724" s="289"/>
      <c r="X724" s="229"/>
      <c r="Y724" s="230"/>
      <c r="Z724" s="231"/>
    </row>
    <row r="725" spans="1:32" ht="25.5" customHeight="1" x14ac:dyDescent="0.25">
      <c r="B725" s="147"/>
      <c r="C725" s="297" t="s">
        <v>23</v>
      </c>
      <c r="D725" s="297"/>
      <c r="E725" s="297"/>
      <c r="F725" s="297"/>
      <c r="G725" s="297"/>
      <c r="H725" s="297"/>
      <c r="I725" s="297"/>
      <c r="J725" s="297"/>
      <c r="K725" s="297"/>
      <c r="L725" s="289"/>
      <c r="M725" s="289"/>
      <c r="N725" s="289"/>
      <c r="O725" s="289"/>
      <c r="P725" s="289"/>
      <c r="Q725" s="289"/>
      <c r="R725" s="289"/>
      <c r="S725" s="289"/>
      <c r="T725" s="289"/>
      <c r="U725" s="289"/>
      <c r="V725" s="289"/>
      <c r="W725" s="289"/>
      <c r="X725" s="229"/>
      <c r="Y725" s="230"/>
      <c r="Z725" s="231"/>
    </row>
    <row r="726" spans="1:32" ht="25.5" customHeight="1" x14ac:dyDescent="0.25">
      <c r="B726" s="148"/>
      <c r="C726" s="298" t="s">
        <v>24</v>
      </c>
      <c r="D726" s="298"/>
      <c r="E726" s="298"/>
      <c r="F726" s="298"/>
      <c r="G726" s="298"/>
      <c r="H726" s="298"/>
      <c r="I726" s="298"/>
      <c r="J726" s="298"/>
      <c r="K726" s="298"/>
      <c r="L726" s="289"/>
      <c r="M726" s="289"/>
      <c r="N726" s="289"/>
      <c r="O726" s="289"/>
      <c r="P726" s="289"/>
      <c r="Q726" s="289"/>
      <c r="R726" s="289"/>
      <c r="S726" s="289"/>
      <c r="T726" s="289"/>
      <c r="U726" s="289"/>
      <c r="V726" s="289"/>
      <c r="W726" s="289"/>
      <c r="X726" s="229"/>
      <c r="Y726" s="230"/>
      <c r="Z726" s="231"/>
    </row>
    <row r="727" spans="1:32" ht="25.5" customHeight="1" thickBot="1" x14ac:dyDescent="0.3">
      <c r="B727" s="125"/>
      <c r="C727" s="301" t="s">
        <v>130</v>
      </c>
      <c r="D727" s="301"/>
      <c r="E727" s="301"/>
      <c r="F727" s="301"/>
      <c r="G727" s="301"/>
      <c r="H727" s="301"/>
      <c r="I727" s="301"/>
      <c r="J727" s="301"/>
      <c r="K727" s="301"/>
      <c r="L727" s="206">
        <f>SUM(L723:N726)</f>
        <v>0</v>
      </c>
      <c r="M727" s="206"/>
      <c r="N727" s="206"/>
      <c r="O727" s="206">
        <f>SUM(O723:Q726)</f>
        <v>0</v>
      </c>
      <c r="P727" s="206"/>
      <c r="Q727" s="206"/>
      <c r="R727" s="206">
        <f t="shared" ref="R727" si="216">SUM(R723:T726)</f>
        <v>0</v>
      </c>
      <c r="S727" s="206"/>
      <c r="T727" s="206"/>
      <c r="U727" s="206">
        <f t="shared" ref="U727" si="217">SUM(U723:W726)</f>
        <v>0</v>
      </c>
      <c r="V727" s="206"/>
      <c r="W727" s="206"/>
      <c r="X727" s="215">
        <f>SUM(X723:Z726)</f>
        <v>0</v>
      </c>
      <c r="Y727" s="216"/>
      <c r="Z727" s="217"/>
    </row>
    <row r="728" spans="1:32" s="80" customFormat="1" ht="70.5" customHeight="1" x14ac:dyDescent="0.25">
      <c r="A728" s="4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4"/>
    </row>
    <row r="729" spans="1:32" s="123" customFormat="1" ht="30" customHeight="1" thickBot="1" x14ac:dyDescent="0.4">
      <c r="B729" s="123" t="s">
        <v>474</v>
      </c>
      <c r="U729" s="167"/>
      <c r="V729" s="167"/>
      <c r="W729" s="167"/>
      <c r="X729" s="167"/>
      <c r="Y729" s="167"/>
      <c r="Z729" s="167"/>
    </row>
    <row r="730" spans="1:32" ht="24.95" customHeight="1" thickBot="1" x14ac:dyDescent="0.3">
      <c r="B730" s="127"/>
      <c r="C730" s="299" t="s">
        <v>49</v>
      </c>
      <c r="D730" s="299"/>
      <c r="E730" s="299"/>
      <c r="F730" s="299"/>
      <c r="G730" s="299"/>
      <c r="H730" s="299"/>
      <c r="I730" s="299"/>
      <c r="J730" s="299"/>
      <c r="K730" s="299"/>
      <c r="L730" s="208">
        <v>2024</v>
      </c>
      <c r="M730" s="209"/>
      <c r="N730" s="210"/>
      <c r="O730" s="208">
        <f>+L730+1</f>
        <v>2025</v>
      </c>
      <c r="P730" s="209"/>
      <c r="Q730" s="210"/>
      <c r="R730" s="208">
        <f>+O730+1</f>
        <v>2026</v>
      </c>
      <c r="S730" s="209"/>
      <c r="T730" s="210"/>
      <c r="U730" s="208">
        <f>+R730+1</f>
        <v>2027</v>
      </c>
      <c r="V730" s="209"/>
      <c r="W730" s="210"/>
      <c r="X730" s="208">
        <f>+U730+1</f>
        <v>2028</v>
      </c>
      <c r="Y730" s="209"/>
      <c r="Z730" s="218"/>
    </row>
    <row r="731" spans="1:32" s="99" customFormat="1" ht="30" customHeight="1" x14ac:dyDescent="0.25">
      <c r="A731" s="4"/>
      <c r="B731" s="144"/>
      <c r="C731" s="300" t="s">
        <v>241</v>
      </c>
      <c r="D731" s="300"/>
      <c r="E731" s="300"/>
      <c r="F731" s="300"/>
      <c r="G731" s="300"/>
      <c r="H731" s="300"/>
      <c r="I731" s="300"/>
      <c r="J731" s="300"/>
      <c r="K731" s="300"/>
      <c r="L731" s="237">
        <f>+L732+L744+L754+L755</f>
        <v>0</v>
      </c>
      <c r="M731" s="237"/>
      <c r="N731" s="237"/>
      <c r="O731" s="237">
        <f t="shared" ref="O731" si="218">+O732+O744+O754+O755</f>
        <v>0</v>
      </c>
      <c r="P731" s="237"/>
      <c r="Q731" s="237"/>
      <c r="R731" s="237">
        <f t="shared" ref="R731" si="219">+R732+R744+R754+R755</f>
        <v>0</v>
      </c>
      <c r="S731" s="237"/>
      <c r="T731" s="237"/>
      <c r="U731" s="237">
        <f t="shared" ref="U731" si="220">+U732+U744+U754+U755</f>
        <v>0</v>
      </c>
      <c r="V731" s="237"/>
      <c r="W731" s="237"/>
      <c r="X731" s="237">
        <f t="shared" ref="X731" si="221">+X732+X744+X754+X755</f>
        <v>0</v>
      </c>
      <c r="Y731" s="237"/>
      <c r="Z731" s="238"/>
      <c r="AA731" s="4"/>
    </row>
    <row r="732" spans="1:32" ht="31.35" customHeight="1" x14ac:dyDescent="0.25">
      <c r="B732" s="130" t="s">
        <v>112</v>
      </c>
      <c r="C732" s="273" t="s">
        <v>199</v>
      </c>
      <c r="D732" s="274"/>
      <c r="E732" s="274"/>
      <c r="F732" s="274"/>
      <c r="G732" s="274"/>
      <c r="H732" s="274"/>
      <c r="I732" s="274"/>
      <c r="J732" s="274"/>
      <c r="K732" s="275"/>
      <c r="L732" s="201">
        <f>+L733+L734+L739+L740+L743</f>
        <v>0</v>
      </c>
      <c r="M732" s="202"/>
      <c r="N732" s="287"/>
      <c r="O732" s="201">
        <f t="shared" ref="O732" si="222">+O733+O734+O739+O740+O743</f>
        <v>0</v>
      </c>
      <c r="P732" s="202"/>
      <c r="Q732" s="287"/>
      <c r="R732" s="201">
        <f t="shared" ref="R732" si="223">+R733+R734+R739+R740+R743</f>
        <v>0</v>
      </c>
      <c r="S732" s="202"/>
      <c r="T732" s="287"/>
      <c r="U732" s="201">
        <f t="shared" ref="U732" si="224">+U733+U734+U739+U740+U743</f>
        <v>0</v>
      </c>
      <c r="V732" s="202"/>
      <c r="W732" s="287"/>
      <c r="X732" s="201">
        <f t="shared" ref="X732" si="225">+X733+X734+X739+X740+X743</f>
        <v>0</v>
      </c>
      <c r="Y732" s="202"/>
      <c r="Z732" s="203"/>
    </row>
    <row r="733" spans="1:32" ht="31.35" customHeight="1" x14ac:dyDescent="0.25">
      <c r="B733" s="129" t="s">
        <v>56</v>
      </c>
      <c r="C733" s="195" t="s">
        <v>200</v>
      </c>
      <c r="D733" s="195"/>
      <c r="E733" s="195"/>
      <c r="F733" s="195"/>
      <c r="G733" s="195"/>
      <c r="H733" s="195"/>
      <c r="I733" s="195"/>
      <c r="J733" s="195"/>
      <c r="K733" s="195"/>
      <c r="L733" s="196"/>
      <c r="M733" s="196"/>
      <c r="N733" s="196"/>
      <c r="O733" s="196"/>
      <c r="P733" s="196"/>
      <c r="Q733" s="196"/>
      <c r="R733" s="196"/>
      <c r="S733" s="196"/>
      <c r="T733" s="196"/>
      <c r="U733" s="197"/>
      <c r="V733" s="198"/>
      <c r="W733" s="199"/>
      <c r="X733" s="197"/>
      <c r="Y733" s="198"/>
      <c r="Z733" s="200"/>
    </row>
    <row r="734" spans="1:32" ht="31.35" customHeight="1" x14ac:dyDescent="0.25">
      <c r="B734" s="129" t="s">
        <v>57</v>
      </c>
      <c r="C734" s="195" t="s">
        <v>244</v>
      </c>
      <c r="D734" s="195"/>
      <c r="E734" s="195"/>
      <c r="F734" s="195"/>
      <c r="G734" s="195"/>
      <c r="H734" s="195"/>
      <c r="I734" s="195"/>
      <c r="J734" s="195"/>
      <c r="K734" s="195"/>
      <c r="L734" s="204">
        <f>+L735+L736+L737+L738</f>
        <v>0</v>
      </c>
      <c r="M734" s="204"/>
      <c r="N734" s="204"/>
      <c r="O734" s="204">
        <f t="shared" ref="O734" si="226">+O735+O736+O737+O738</f>
        <v>0</v>
      </c>
      <c r="P734" s="204"/>
      <c r="Q734" s="204"/>
      <c r="R734" s="204">
        <f t="shared" ref="R734" si="227">+R735+R736+R737+R738</f>
        <v>0</v>
      </c>
      <c r="S734" s="204"/>
      <c r="T734" s="204"/>
      <c r="U734" s="204">
        <f t="shared" ref="U734" si="228">+U735+U736+U737+U738</f>
        <v>0</v>
      </c>
      <c r="V734" s="204"/>
      <c r="W734" s="204"/>
      <c r="X734" s="204">
        <f t="shared" ref="X734" si="229">+X735+X736+X737+X738</f>
        <v>0</v>
      </c>
      <c r="Y734" s="204"/>
      <c r="Z734" s="205"/>
    </row>
    <row r="735" spans="1:32" ht="31.35" customHeight="1" x14ac:dyDescent="0.25">
      <c r="B735" s="129"/>
      <c r="C735" s="195" t="s">
        <v>260</v>
      </c>
      <c r="D735" s="195"/>
      <c r="E735" s="195"/>
      <c r="F735" s="195"/>
      <c r="G735" s="195"/>
      <c r="H735" s="195"/>
      <c r="I735" s="195"/>
      <c r="J735" s="195"/>
      <c r="K735" s="195"/>
      <c r="L735" s="196"/>
      <c r="M735" s="196"/>
      <c r="N735" s="196"/>
      <c r="O735" s="196"/>
      <c r="P735" s="196"/>
      <c r="Q735" s="196"/>
      <c r="R735" s="196"/>
      <c r="S735" s="196"/>
      <c r="T735" s="196"/>
      <c r="U735" s="197"/>
      <c r="V735" s="198"/>
      <c r="W735" s="199"/>
      <c r="X735" s="197"/>
      <c r="Y735" s="198"/>
      <c r="Z735" s="200"/>
    </row>
    <row r="736" spans="1:32" ht="31.35" customHeight="1" x14ac:dyDescent="0.25">
      <c r="B736" s="129"/>
      <c r="C736" s="195" t="s">
        <v>259</v>
      </c>
      <c r="D736" s="195"/>
      <c r="E736" s="195"/>
      <c r="F736" s="195"/>
      <c r="G736" s="195"/>
      <c r="H736" s="195"/>
      <c r="I736" s="195"/>
      <c r="J736" s="195"/>
      <c r="K736" s="195"/>
      <c r="L736" s="196"/>
      <c r="M736" s="196"/>
      <c r="N736" s="196"/>
      <c r="O736" s="196"/>
      <c r="P736" s="196"/>
      <c r="Q736" s="196"/>
      <c r="R736" s="196"/>
      <c r="S736" s="196"/>
      <c r="T736" s="196"/>
      <c r="U736" s="197"/>
      <c r="V736" s="198"/>
      <c r="W736" s="199"/>
      <c r="X736" s="197"/>
      <c r="Y736" s="198"/>
      <c r="Z736" s="200"/>
    </row>
    <row r="737" spans="2:26" ht="31.35" customHeight="1" x14ac:dyDescent="0.25">
      <c r="B737" s="129"/>
      <c r="C737" s="195" t="s">
        <v>258</v>
      </c>
      <c r="D737" s="195"/>
      <c r="E737" s="195"/>
      <c r="F737" s="195"/>
      <c r="G737" s="195"/>
      <c r="H737" s="195"/>
      <c r="I737" s="195"/>
      <c r="J737" s="195"/>
      <c r="K737" s="195"/>
      <c r="L737" s="196"/>
      <c r="M737" s="196"/>
      <c r="N737" s="196"/>
      <c r="O737" s="196"/>
      <c r="P737" s="196"/>
      <c r="Q737" s="196"/>
      <c r="R737" s="196"/>
      <c r="S737" s="196"/>
      <c r="T737" s="196"/>
      <c r="U737" s="197"/>
      <c r="V737" s="198"/>
      <c r="W737" s="199"/>
      <c r="X737" s="197"/>
      <c r="Y737" s="198"/>
      <c r="Z737" s="200"/>
    </row>
    <row r="738" spans="2:26" ht="31.35" customHeight="1" x14ac:dyDescent="0.25">
      <c r="B738" s="129"/>
      <c r="C738" s="195" t="s">
        <v>257</v>
      </c>
      <c r="D738" s="195"/>
      <c r="E738" s="195"/>
      <c r="F738" s="195"/>
      <c r="G738" s="195"/>
      <c r="H738" s="195"/>
      <c r="I738" s="195"/>
      <c r="J738" s="195"/>
      <c r="K738" s="195"/>
      <c r="L738" s="196"/>
      <c r="M738" s="196"/>
      <c r="N738" s="196"/>
      <c r="O738" s="196"/>
      <c r="P738" s="196"/>
      <c r="Q738" s="196"/>
      <c r="R738" s="196"/>
      <c r="S738" s="196"/>
      <c r="T738" s="196"/>
      <c r="U738" s="197"/>
      <c r="V738" s="198"/>
      <c r="W738" s="199"/>
      <c r="X738" s="197"/>
      <c r="Y738" s="198"/>
      <c r="Z738" s="200"/>
    </row>
    <row r="739" spans="2:26" ht="31.35" customHeight="1" x14ac:dyDescent="0.25">
      <c r="B739" s="129" t="s">
        <v>58</v>
      </c>
      <c r="C739" s="195" t="s">
        <v>255</v>
      </c>
      <c r="D739" s="195"/>
      <c r="E739" s="195"/>
      <c r="F739" s="195"/>
      <c r="G739" s="195"/>
      <c r="H739" s="195"/>
      <c r="I739" s="195"/>
      <c r="J739" s="195"/>
      <c r="K739" s="195"/>
      <c r="L739" s="196"/>
      <c r="M739" s="196"/>
      <c r="N739" s="196"/>
      <c r="O739" s="196"/>
      <c r="P739" s="196"/>
      <c r="Q739" s="196"/>
      <c r="R739" s="196"/>
      <c r="S739" s="196"/>
      <c r="T739" s="196"/>
      <c r="U739" s="197"/>
      <c r="V739" s="198"/>
      <c r="W739" s="199"/>
      <c r="X739" s="197"/>
      <c r="Y739" s="198"/>
      <c r="Z739" s="200"/>
    </row>
    <row r="740" spans="2:26" ht="31.35" customHeight="1" x14ac:dyDescent="0.25">
      <c r="B740" s="129" t="s">
        <v>59</v>
      </c>
      <c r="C740" s="195" t="s">
        <v>254</v>
      </c>
      <c r="D740" s="195"/>
      <c r="E740" s="195"/>
      <c r="F740" s="195"/>
      <c r="G740" s="195"/>
      <c r="H740" s="195"/>
      <c r="I740" s="195"/>
      <c r="J740" s="195"/>
      <c r="K740" s="195"/>
      <c r="L740" s="204">
        <f>+L741+L742</f>
        <v>0</v>
      </c>
      <c r="M740" s="204"/>
      <c r="N740" s="204"/>
      <c r="O740" s="204">
        <f t="shared" ref="O740" si="230">+O741+O742</f>
        <v>0</v>
      </c>
      <c r="P740" s="204"/>
      <c r="Q740" s="204"/>
      <c r="R740" s="204">
        <f t="shared" ref="R740" si="231">+R741+R742</f>
        <v>0</v>
      </c>
      <c r="S740" s="204"/>
      <c r="T740" s="204"/>
      <c r="U740" s="204">
        <f t="shared" ref="U740" si="232">+U741+U742</f>
        <v>0</v>
      </c>
      <c r="V740" s="204"/>
      <c r="W740" s="204"/>
      <c r="X740" s="204">
        <f t="shared" ref="X740" si="233">+X741+X742</f>
        <v>0</v>
      </c>
      <c r="Y740" s="204"/>
      <c r="Z740" s="205"/>
    </row>
    <row r="741" spans="2:26" ht="31.35" customHeight="1" x14ac:dyDescent="0.25">
      <c r="B741" s="129"/>
      <c r="C741" s="195" t="s">
        <v>151</v>
      </c>
      <c r="D741" s="195"/>
      <c r="E741" s="195"/>
      <c r="F741" s="195"/>
      <c r="G741" s="195"/>
      <c r="H741" s="195"/>
      <c r="I741" s="195"/>
      <c r="J741" s="195"/>
      <c r="K741" s="195"/>
      <c r="L741" s="196"/>
      <c r="M741" s="196"/>
      <c r="N741" s="196"/>
      <c r="O741" s="196"/>
      <c r="P741" s="196"/>
      <c r="Q741" s="196"/>
      <c r="R741" s="196"/>
      <c r="S741" s="196"/>
      <c r="T741" s="196"/>
      <c r="U741" s="197"/>
      <c r="V741" s="198"/>
      <c r="W741" s="199"/>
      <c r="X741" s="197"/>
      <c r="Y741" s="198"/>
      <c r="Z741" s="200"/>
    </row>
    <row r="742" spans="2:26" ht="31.35" customHeight="1" x14ac:dyDescent="0.25">
      <c r="B742" s="129"/>
      <c r="C742" s="195" t="s">
        <v>245</v>
      </c>
      <c r="D742" s="195"/>
      <c r="E742" s="195"/>
      <c r="F742" s="195"/>
      <c r="G742" s="195"/>
      <c r="H742" s="195"/>
      <c r="I742" s="195"/>
      <c r="J742" s="195"/>
      <c r="K742" s="195"/>
      <c r="L742" s="196"/>
      <c r="M742" s="196"/>
      <c r="N742" s="196"/>
      <c r="O742" s="196"/>
      <c r="P742" s="196"/>
      <c r="Q742" s="196"/>
      <c r="R742" s="196"/>
      <c r="S742" s="196"/>
      <c r="T742" s="196"/>
      <c r="U742" s="197"/>
      <c r="V742" s="198"/>
      <c r="W742" s="199"/>
      <c r="X742" s="197"/>
      <c r="Y742" s="198"/>
      <c r="Z742" s="200"/>
    </row>
    <row r="743" spans="2:26" ht="31.35" customHeight="1" x14ac:dyDescent="0.25">
      <c r="B743" s="129" t="s">
        <v>262</v>
      </c>
      <c r="C743" s="195" t="s">
        <v>246</v>
      </c>
      <c r="D743" s="195"/>
      <c r="E743" s="195"/>
      <c r="F743" s="195"/>
      <c r="G743" s="195"/>
      <c r="H743" s="195"/>
      <c r="I743" s="195"/>
      <c r="J743" s="195"/>
      <c r="K743" s="195"/>
      <c r="L743" s="196"/>
      <c r="M743" s="196"/>
      <c r="N743" s="196"/>
      <c r="O743" s="196"/>
      <c r="P743" s="196"/>
      <c r="Q743" s="196"/>
      <c r="R743" s="196"/>
      <c r="S743" s="196"/>
      <c r="T743" s="196"/>
      <c r="U743" s="197"/>
      <c r="V743" s="198"/>
      <c r="W743" s="199"/>
      <c r="X743" s="197"/>
      <c r="Y743" s="198"/>
      <c r="Z743" s="200"/>
    </row>
    <row r="744" spans="2:26" ht="31.35" customHeight="1" x14ac:dyDescent="0.25">
      <c r="B744" s="130" t="s">
        <v>8</v>
      </c>
      <c r="C744" s="273" t="s">
        <v>201</v>
      </c>
      <c r="D744" s="274"/>
      <c r="E744" s="274"/>
      <c r="F744" s="274"/>
      <c r="G744" s="274"/>
      <c r="H744" s="274"/>
      <c r="I744" s="274"/>
      <c r="J744" s="274"/>
      <c r="K744" s="275"/>
      <c r="L744" s="201">
        <f>+L745+L746+L747+L750+L753</f>
        <v>0</v>
      </c>
      <c r="M744" s="202"/>
      <c r="N744" s="287"/>
      <c r="O744" s="201">
        <f t="shared" ref="O744" si="234">+O745+O746+O747+O750+O753</f>
        <v>0</v>
      </c>
      <c r="P744" s="202"/>
      <c r="Q744" s="287"/>
      <c r="R744" s="201">
        <f t="shared" ref="R744" si="235">+R745+R746+R747+R750+R753</f>
        <v>0</v>
      </c>
      <c r="S744" s="202"/>
      <c r="T744" s="287"/>
      <c r="U744" s="201">
        <f t="shared" ref="U744" si="236">+U745+U746+U747+U750+U753</f>
        <v>0</v>
      </c>
      <c r="V744" s="202"/>
      <c r="W744" s="287"/>
      <c r="X744" s="201">
        <f t="shared" ref="X744" si="237">+X745+X746+X747+X750+X753</f>
        <v>0</v>
      </c>
      <c r="Y744" s="202"/>
      <c r="Z744" s="203"/>
    </row>
    <row r="745" spans="2:26" ht="31.35" customHeight="1" x14ac:dyDescent="0.25">
      <c r="B745" s="129" t="s">
        <v>56</v>
      </c>
      <c r="C745" s="195" t="s">
        <v>202</v>
      </c>
      <c r="D745" s="195"/>
      <c r="E745" s="195"/>
      <c r="F745" s="195"/>
      <c r="G745" s="195"/>
      <c r="H745" s="195"/>
      <c r="I745" s="195"/>
      <c r="J745" s="195"/>
      <c r="K745" s="195"/>
      <c r="L745" s="196"/>
      <c r="M745" s="196"/>
      <c r="N745" s="196"/>
      <c r="O745" s="196"/>
      <c r="P745" s="196"/>
      <c r="Q745" s="196"/>
      <c r="R745" s="196"/>
      <c r="S745" s="196"/>
      <c r="T745" s="196"/>
      <c r="U745" s="197"/>
      <c r="V745" s="198"/>
      <c r="W745" s="199"/>
      <c r="X745" s="197"/>
      <c r="Y745" s="198"/>
      <c r="Z745" s="200"/>
    </row>
    <row r="746" spans="2:26" ht="31.35" customHeight="1" x14ac:dyDescent="0.25">
      <c r="B746" s="129" t="s">
        <v>57</v>
      </c>
      <c r="C746" s="195" t="s">
        <v>253</v>
      </c>
      <c r="D746" s="195"/>
      <c r="E746" s="195"/>
      <c r="F746" s="195"/>
      <c r="G746" s="195"/>
      <c r="H746" s="195"/>
      <c r="I746" s="195"/>
      <c r="J746" s="195"/>
      <c r="K746" s="195"/>
      <c r="L746" s="196"/>
      <c r="M746" s="196"/>
      <c r="N746" s="196"/>
      <c r="O746" s="196"/>
      <c r="P746" s="196"/>
      <c r="Q746" s="196"/>
      <c r="R746" s="196"/>
      <c r="S746" s="196"/>
      <c r="T746" s="196"/>
      <c r="U746" s="197"/>
      <c r="V746" s="198"/>
      <c r="W746" s="199"/>
      <c r="X746" s="197"/>
      <c r="Y746" s="198"/>
      <c r="Z746" s="200"/>
    </row>
    <row r="747" spans="2:26" ht="31.35" customHeight="1" x14ac:dyDescent="0.25">
      <c r="B747" s="129" t="s">
        <v>58</v>
      </c>
      <c r="C747" s="195" t="s">
        <v>203</v>
      </c>
      <c r="D747" s="195"/>
      <c r="E747" s="195"/>
      <c r="F747" s="195"/>
      <c r="G747" s="195"/>
      <c r="H747" s="195"/>
      <c r="I747" s="195"/>
      <c r="J747" s="195"/>
      <c r="K747" s="195"/>
      <c r="L747" s="204">
        <f>+L748+L749</f>
        <v>0</v>
      </c>
      <c r="M747" s="204"/>
      <c r="N747" s="204"/>
      <c r="O747" s="204">
        <f t="shared" ref="O747" si="238">+O748+O749</f>
        <v>0</v>
      </c>
      <c r="P747" s="204"/>
      <c r="Q747" s="204"/>
      <c r="R747" s="204">
        <f t="shared" ref="R747" si="239">+R748+R749</f>
        <v>0</v>
      </c>
      <c r="S747" s="204"/>
      <c r="T747" s="204"/>
      <c r="U747" s="204">
        <f t="shared" ref="U747" si="240">+U748+U749</f>
        <v>0</v>
      </c>
      <c r="V747" s="204"/>
      <c r="W747" s="204"/>
      <c r="X747" s="204">
        <f t="shared" ref="X747" si="241">+X748+X749</f>
        <v>0</v>
      </c>
      <c r="Y747" s="204"/>
      <c r="Z747" s="205"/>
    </row>
    <row r="748" spans="2:26" ht="31.35" customHeight="1" x14ac:dyDescent="0.25">
      <c r="B748" s="129"/>
      <c r="C748" s="195" t="s">
        <v>453</v>
      </c>
      <c r="D748" s="195"/>
      <c r="E748" s="195"/>
      <c r="F748" s="195"/>
      <c r="G748" s="195"/>
      <c r="H748" s="195"/>
      <c r="I748" s="195"/>
      <c r="J748" s="195"/>
      <c r="K748" s="195"/>
      <c r="L748" s="196"/>
      <c r="M748" s="196"/>
      <c r="N748" s="196"/>
      <c r="O748" s="196"/>
      <c r="P748" s="196"/>
      <c r="Q748" s="196"/>
      <c r="R748" s="196"/>
      <c r="S748" s="196"/>
      <c r="T748" s="196"/>
      <c r="U748" s="197"/>
      <c r="V748" s="198"/>
      <c r="W748" s="199"/>
      <c r="X748" s="197"/>
      <c r="Y748" s="198"/>
      <c r="Z748" s="200"/>
    </row>
    <row r="749" spans="2:26" ht="31.35" customHeight="1" x14ac:dyDescent="0.25">
      <c r="B749" s="129"/>
      <c r="C749" s="195" t="s">
        <v>249</v>
      </c>
      <c r="D749" s="195"/>
      <c r="E749" s="195"/>
      <c r="F749" s="195"/>
      <c r="G749" s="195"/>
      <c r="H749" s="195"/>
      <c r="I749" s="195"/>
      <c r="J749" s="195"/>
      <c r="K749" s="195"/>
      <c r="L749" s="196"/>
      <c r="M749" s="196"/>
      <c r="N749" s="196"/>
      <c r="O749" s="196"/>
      <c r="P749" s="196"/>
      <c r="Q749" s="196"/>
      <c r="R749" s="196"/>
      <c r="S749" s="196"/>
      <c r="T749" s="196"/>
      <c r="U749" s="197"/>
      <c r="V749" s="198"/>
      <c r="W749" s="199"/>
      <c r="X749" s="197"/>
      <c r="Y749" s="198"/>
      <c r="Z749" s="200"/>
    </row>
    <row r="750" spans="2:26" ht="31.35" customHeight="1" x14ac:dyDescent="0.25">
      <c r="B750" s="129" t="s">
        <v>59</v>
      </c>
      <c r="C750" s="195" t="s">
        <v>204</v>
      </c>
      <c r="D750" s="195"/>
      <c r="E750" s="195"/>
      <c r="F750" s="195"/>
      <c r="G750" s="195"/>
      <c r="H750" s="195"/>
      <c r="I750" s="195"/>
      <c r="J750" s="195"/>
      <c r="K750" s="195"/>
      <c r="L750" s="204">
        <f>+L751+L752</f>
        <v>0</v>
      </c>
      <c r="M750" s="204"/>
      <c r="N750" s="204"/>
      <c r="O750" s="204">
        <f t="shared" ref="O750" si="242">+O751+O752</f>
        <v>0</v>
      </c>
      <c r="P750" s="204"/>
      <c r="Q750" s="204"/>
      <c r="R750" s="204">
        <f t="shared" ref="R750" si="243">+R751+R752</f>
        <v>0</v>
      </c>
      <c r="S750" s="204"/>
      <c r="T750" s="204"/>
      <c r="U750" s="204">
        <f t="shared" ref="U750" si="244">+U751+U752</f>
        <v>0</v>
      </c>
      <c r="V750" s="204"/>
      <c r="W750" s="204"/>
      <c r="X750" s="204">
        <f t="shared" ref="X750" si="245">+X751+X752</f>
        <v>0</v>
      </c>
      <c r="Y750" s="204"/>
      <c r="Z750" s="205"/>
    </row>
    <row r="751" spans="2:26" ht="31.35" customHeight="1" x14ac:dyDescent="0.25">
      <c r="B751" s="129"/>
      <c r="C751" s="195" t="s">
        <v>421</v>
      </c>
      <c r="D751" s="195"/>
      <c r="E751" s="195"/>
      <c r="F751" s="195"/>
      <c r="G751" s="195"/>
      <c r="H751" s="195"/>
      <c r="I751" s="195"/>
      <c r="J751" s="195"/>
      <c r="K751" s="195"/>
      <c r="L751" s="196"/>
      <c r="M751" s="196"/>
      <c r="N751" s="196"/>
      <c r="O751" s="196"/>
      <c r="P751" s="196"/>
      <c r="Q751" s="196"/>
      <c r="R751" s="196"/>
      <c r="S751" s="196"/>
      <c r="T751" s="196"/>
      <c r="U751" s="197"/>
      <c r="V751" s="198"/>
      <c r="W751" s="199"/>
      <c r="X751" s="197"/>
      <c r="Y751" s="198"/>
      <c r="Z751" s="200"/>
    </row>
    <row r="752" spans="2:26" ht="31.35" customHeight="1" x14ac:dyDescent="0.25">
      <c r="B752" s="129"/>
      <c r="C752" s="195" t="s">
        <v>0</v>
      </c>
      <c r="D752" s="195"/>
      <c r="E752" s="195"/>
      <c r="F752" s="195"/>
      <c r="G752" s="195"/>
      <c r="H752" s="195"/>
      <c r="I752" s="195"/>
      <c r="J752" s="195"/>
      <c r="K752" s="195"/>
      <c r="L752" s="196"/>
      <c r="M752" s="196"/>
      <c r="N752" s="196"/>
      <c r="O752" s="196"/>
      <c r="P752" s="196"/>
      <c r="Q752" s="196"/>
      <c r="R752" s="196"/>
      <c r="S752" s="196"/>
      <c r="T752" s="196"/>
      <c r="U752" s="197"/>
      <c r="V752" s="198"/>
      <c r="W752" s="199"/>
      <c r="X752" s="197"/>
      <c r="Y752" s="198"/>
      <c r="Z752" s="200"/>
    </row>
    <row r="753" spans="1:27" ht="31.35" customHeight="1" x14ac:dyDescent="0.25">
      <c r="B753" s="129" t="s">
        <v>262</v>
      </c>
      <c r="C753" s="195" t="s">
        <v>1</v>
      </c>
      <c r="D753" s="195"/>
      <c r="E753" s="195"/>
      <c r="F753" s="195"/>
      <c r="G753" s="195"/>
      <c r="H753" s="195"/>
      <c r="I753" s="195"/>
      <c r="J753" s="195"/>
      <c r="K753" s="195"/>
      <c r="L753" s="196"/>
      <c r="M753" s="196"/>
      <c r="N753" s="196"/>
      <c r="O753" s="196"/>
      <c r="P753" s="196"/>
      <c r="Q753" s="196"/>
      <c r="R753" s="196"/>
      <c r="S753" s="196"/>
      <c r="T753" s="196"/>
      <c r="U753" s="197"/>
      <c r="V753" s="198"/>
      <c r="W753" s="199"/>
      <c r="X753" s="197"/>
      <c r="Y753" s="198"/>
      <c r="Z753" s="200"/>
    </row>
    <row r="754" spans="1:27" ht="31.35" customHeight="1" x14ac:dyDescent="0.25">
      <c r="B754" s="130" t="s">
        <v>167</v>
      </c>
      <c r="C754" s="273" t="s">
        <v>252</v>
      </c>
      <c r="D754" s="274"/>
      <c r="E754" s="274"/>
      <c r="F754" s="274"/>
      <c r="G754" s="274"/>
      <c r="H754" s="274"/>
      <c r="I754" s="274"/>
      <c r="J754" s="274"/>
      <c r="K754" s="275"/>
      <c r="L754" s="196"/>
      <c r="M754" s="196"/>
      <c r="N754" s="196"/>
      <c r="O754" s="196"/>
      <c r="P754" s="196"/>
      <c r="Q754" s="196"/>
      <c r="R754" s="196"/>
      <c r="S754" s="196"/>
      <c r="T754" s="196"/>
      <c r="U754" s="197"/>
      <c r="V754" s="198"/>
      <c r="W754" s="199"/>
      <c r="X754" s="197"/>
      <c r="Y754" s="198"/>
      <c r="Z754" s="200"/>
    </row>
    <row r="755" spans="1:27" ht="31.35" customHeight="1" thickBot="1" x14ac:dyDescent="0.3">
      <c r="B755" s="125" t="s">
        <v>54</v>
      </c>
      <c r="C755" s="279" t="s">
        <v>2</v>
      </c>
      <c r="D755" s="280"/>
      <c r="E755" s="280"/>
      <c r="F755" s="280"/>
      <c r="G755" s="280"/>
      <c r="H755" s="280"/>
      <c r="I755" s="280"/>
      <c r="J755" s="280"/>
      <c r="K755" s="281"/>
      <c r="L755" s="282"/>
      <c r="M755" s="282"/>
      <c r="N755" s="282"/>
      <c r="O755" s="282"/>
      <c r="P755" s="282"/>
      <c r="Q755" s="282"/>
      <c r="R755" s="282"/>
      <c r="S755" s="282"/>
      <c r="T755" s="282"/>
      <c r="U755" s="221"/>
      <c r="V755" s="222"/>
      <c r="W755" s="711"/>
      <c r="X755" s="221"/>
      <c r="Y755" s="222"/>
      <c r="Z755" s="223"/>
    </row>
    <row r="756" spans="1:27" ht="31.35" customHeight="1" x14ac:dyDescent="0.25">
      <c r="B756" s="149"/>
      <c r="C756" s="288" t="s">
        <v>264</v>
      </c>
      <c r="D756" s="288"/>
      <c r="E756" s="288"/>
      <c r="F756" s="288"/>
      <c r="G756" s="288"/>
      <c r="H756" s="288"/>
      <c r="I756" s="288"/>
      <c r="J756" s="288"/>
      <c r="K756" s="288"/>
      <c r="L756" s="219">
        <f>+L757+L758+L760+L764+L770</f>
        <v>0</v>
      </c>
      <c r="M756" s="219"/>
      <c r="N756" s="219"/>
      <c r="O756" s="219">
        <f t="shared" ref="O756" si="246">+O757+O758+O760+O764+O770</f>
        <v>0</v>
      </c>
      <c r="P756" s="219"/>
      <c r="Q756" s="219"/>
      <c r="R756" s="219">
        <f t="shared" ref="R756" si="247">+R757+R758+R760+R764+R770</f>
        <v>0</v>
      </c>
      <c r="S756" s="219"/>
      <c r="T756" s="219"/>
      <c r="U756" s="219">
        <f t="shared" ref="U756" si="248">+U757+U758+U760+U764+U770</f>
        <v>0</v>
      </c>
      <c r="V756" s="219"/>
      <c r="W756" s="219"/>
      <c r="X756" s="219">
        <f t="shared" ref="X756" si="249">+X757+X758+X760+X764+X770</f>
        <v>0</v>
      </c>
      <c r="Y756" s="219"/>
      <c r="Z756" s="220"/>
    </row>
    <row r="757" spans="1:27" s="99" customFormat="1" ht="32.1" customHeight="1" x14ac:dyDescent="0.25">
      <c r="A757" s="4"/>
      <c r="B757" s="130" t="s">
        <v>112</v>
      </c>
      <c r="C757" s="273" t="s">
        <v>3</v>
      </c>
      <c r="D757" s="274"/>
      <c r="E757" s="274"/>
      <c r="F757" s="274"/>
      <c r="G757" s="274"/>
      <c r="H757" s="274"/>
      <c r="I757" s="274"/>
      <c r="J757" s="274"/>
      <c r="K757" s="275"/>
      <c r="L757" s="196"/>
      <c r="M757" s="196"/>
      <c r="N757" s="196"/>
      <c r="O757" s="196"/>
      <c r="P757" s="196"/>
      <c r="Q757" s="196"/>
      <c r="R757" s="196"/>
      <c r="S757" s="196"/>
      <c r="T757" s="196"/>
      <c r="U757" s="197"/>
      <c r="V757" s="198"/>
      <c r="W757" s="199"/>
      <c r="X757" s="197"/>
      <c r="Y757" s="198"/>
      <c r="Z757" s="200"/>
      <c r="AA757" s="4"/>
    </row>
    <row r="758" spans="1:27" ht="32.1" customHeight="1" x14ac:dyDescent="0.25">
      <c r="B758" s="130" t="s">
        <v>8</v>
      </c>
      <c r="C758" s="273" t="s">
        <v>4</v>
      </c>
      <c r="D758" s="274"/>
      <c r="E758" s="274"/>
      <c r="F758" s="274"/>
      <c r="G758" s="274"/>
      <c r="H758" s="274"/>
      <c r="I758" s="274"/>
      <c r="J758" s="274"/>
      <c r="K758" s="275"/>
      <c r="L758" s="196"/>
      <c r="M758" s="196"/>
      <c r="N758" s="196"/>
      <c r="O758" s="196"/>
      <c r="P758" s="196"/>
      <c r="Q758" s="196"/>
      <c r="R758" s="196"/>
      <c r="S758" s="196"/>
      <c r="T758" s="196"/>
      <c r="U758" s="197"/>
      <c r="V758" s="198"/>
      <c r="W758" s="199"/>
      <c r="X758" s="197"/>
      <c r="Y758" s="198"/>
      <c r="Z758" s="200"/>
    </row>
    <row r="759" spans="1:27" ht="39" customHeight="1" x14ac:dyDescent="0.25">
      <c r="B759" s="129" t="s">
        <v>300</v>
      </c>
      <c r="C759" s="195" t="s">
        <v>479</v>
      </c>
      <c r="D759" s="195"/>
      <c r="E759" s="195"/>
      <c r="F759" s="195"/>
      <c r="G759" s="195"/>
      <c r="H759" s="195"/>
      <c r="I759" s="195"/>
      <c r="J759" s="195"/>
      <c r="K759" s="195"/>
      <c r="L759" s="196"/>
      <c r="M759" s="196"/>
      <c r="N759" s="196"/>
      <c r="O759" s="196"/>
      <c r="P759" s="196"/>
      <c r="Q759" s="196"/>
      <c r="R759" s="196"/>
      <c r="S759" s="196"/>
      <c r="T759" s="196"/>
      <c r="U759" s="197"/>
      <c r="V759" s="198"/>
      <c r="W759" s="199"/>
      <c r="X759" s="197"/>
      <c r="Y759" s="198"/>
      <c r="Z759" s="200"/>
    </row>
    <row r="760" spans="1:27" ht="32.1" customHeight="1" x14ac:dyDescent="0.25">
      <c r="B760" s="130" t="s">
        <v>167</v>
      </c>
      <c r="C760" s="273" t="s">
        <v>5</v>
      </c>
      <c r="D760" s="274"/>
      <c r="E760" s="274"/>
      <c r="F760" s="274"/>
      <c r="G760" s="274"/>
      <c r="H760" s="274"/>
      <c r="I760" s="274"/>
      <c r="J760" s="274"/>
      <c r="K760" s="275"/>
      <c r="L760" s="201">
        <f>+L761+L762+L763</f>
        <v>0</v>
      </c>
      <c r="M760" s="202"/>
      <c r="N760" s="287"/>
      <c r="O760" s="201">
        <f t="shared" ref="O760" si="250">+O761+O762+O763</f>
        <v>0</v>
      </c>
      <c r="P760" s="202"/>
      <c r="Q760" s="287"/>
      <c r="R760" s="201">
        <f t="shared" ref="R760" si="251">+R761+R762+R763</f>
        <v>0</v>
      </c>
      <c r="S760" s="202"/>
      <c r="T760" s="287"/>
      <c r="U760" s="201">
        <f t="shared" ref="U760" si="252">+U761+U762+U763</f>
        <v>0</v>
      </c>
      <c r="V760" s="202"/>
      <c r="W760" s="287"/>
      <c r="X760" s="201">
        <f t="shared" ref="X760" si="253">+X761+X762+X763</f>
        <v>0</v>
      </c>
      <c r="Y760" s="202"/>
      <c r="Z760" s="203"/>
    </row>
    <row r="761" spans="1:27" ht="31.35" customHeight="1" x14ac:dyDescent="0.25">
      <c r="B761" s="129" t="s">
        <v>56</v>
      </c>
      <c r="C761" s="195" t="s">
        <v>269</v>
      </c>
      <c r="D761" s="195"/>
      <c r="E761" s="195"/>
      <c r="F761" s="195"/>
      <c r="G761" s="195"/>
      <c r="H761" s="195"/>
      <c r="I761" s="195"/>
      <c r="J761" s="195"/>
      <c r="K761" s="195"/>
      <c r="L761" s="196"/>
      <c r="M761" s="196"/>
      <c r="N761" s="196"/>
      <c r="O761" s="196"/>
      <c r="P761" s="196"/>
      <c r="Q761" s="196"/>
      <c r="R761" s="196"/>
      <c r="S761" s="196"/>
      <c r="T761" s="196"/>
      <c r="U761" s="197"/>
      <c r="V761" s="198"/>
      <c r="W761" s="199"/>
      <c r="X761" s="197"/>
      <c r="Y761" s="198"/>
      <c r="Z761" s="200"/>
    </row>
    <row r="762" spans="1:27" ht="31.35" customHeight="1" x14ac:dyDescent="0.25">
      <c r="B762" s="129" t="s">
        <v>57</v>
      </c>
      <c r="C762" s="195" t="s">
        <v>139</v>
      </c>
      <c r="D762" s="195"/>
      <c r="E762" s="195"/>
      <c r="F762" s="195"/>
      <c r="G762" s="195"/>
      <c r="H762" s="195"/>
      <c r="I762" s="195"/>
      <c r="J762" s="195"/>
      <c r="K762" s="195"/>
      <c r="L762" s="196"/>
      <c r="M762" s="196"/>
      <c r="N762" s="196"/>
      <c r="O762" s="196"/>
      <c r="P762" s="196"/>
      <c r="Q762" s="196"/>
      <c r="R762" s="196"/>
      <c r="S762" s="196"/>
      <c r="T762" s="196"/>
      <c r="U762" s="197"/>
      <c r="V762" s="198"/>
      <c r="W762" s="199"/>
      <c r="X762" s="197"/>
      <c r="Y762" s="198"/>
      <c r="Z762" s="200"/>
    </row>
    <row r="763" spans="1:27" ht="31.35" customHeight="1" x14ac:dyDescent="0.25">
      <c r="B763" s="129" t="s">
        <v>58</v>
      </c>
      <c r="C763" s="276" t="s">
        <v>270</v>
      </c>
      <c r="D763" s="277"/>
      <c r="E763" s="277"/>
      <c r="F763" s="277"/>
      <c r="G763" s="277"/>
      <c r="H763" s="277"/>
      <c r="I763" s="277"/>
      <c r="J763" s="277"/>
      <c r="K763" s="278"/>
      <c r="L763" s="196"/>
      <c r="M763" s="196"/>
      <c r="N763" s="196"/>
      <c r="O763" s="196"/>
      <c r="P763" s="196"/>
      <c r="Q763" s="196"/>
      <c r="R763" s="196"/>
      <c r="S763" s="196"/>
      <c r="T763" s="196"/>
      <c r="U763" s="197"/>
      <c r="V763" s="198"/>
      <c r="W763" s="199"/>
      <c r="X763" s="197"/>
      <c r="Y763" s="198"/>
      <c r="Z763" s="200"/>
    </row>
    <row r="764" spans="1:27" ht="32.1" customHeight="1" x14ac:dyDescent="0.25">
      <c r="B764" s="130" t="s">
        <v>54</v>
      </c>
      <c r="C764" s="273" t="s">
        <v>271</v>
      </c>
      <c r="D764" s="274"/>
      <c r="E764" s="274"/>
      <c r="F764" s="274"/>
      <c r="G764" s="274"/>
      <c r="H764" s="274"/>
      <c r="I764" s="274"/>
      <c r="J764" s="274"/>
      <c r="K764" s="275"/>
      <c r="L764" s="201">
        <f>+L765+L766+L767</f>
        <v>0</v>
      </c>
      <c r="M764" s="202"/>
      <c r="N764" s="287"/>
      <c r="O764" s="201">
        <f t="shared" ref="O764" si="254">+O765+O766+O767</f>
        <v>0</v>
      </c>
      <c r="P764" s="202"/>
      <c r="Q764" s="287"/>
      <c r="R764" s="201">
        <f t="shared" ref="R764" si="255">+R765+R766+R767</f>
        <v>0</v>
      </c>
      <c r="S764" s="202"/>
      <c r="T764" s="287"/>
      <c r="U764" s="201">
        <f t="shared" ref="U764" si="256">+U765+U766+U767</f>
        <v>0</v>
      </c>
      <c r="V764" s="202"/>
      <c r="W764" s="287"/>
      <c r="X764" s="201">
        <f t="shared" ref="X764" si="257">+X765+X766+X767</f>
        <v>0</v>
      </c>
      <c r="Y764" s="202"/>
      <c r="Z764" s="203"/>
    </row>
    <row r="765" spans="1:27" ht="31.35" customHeight="1" x14ac:dyDescent="0.25">
      <c r="B765" s="129" t="s">
        <v>56</v>
      </c>
      <c r="C765" s="195" t="s">
        <v>272</v>
      </c>
      <c r="D765" s="195"/>
      <c r="E765" s="195"/>
      <c r="F765" s="195"/>
      <c r="G765" s="195"/>
      <c r="H765" s="195"/>
      <c r="I765" s="195"/>
      <c r="J765" s="195"/>
      <c r="K765" s="195"/>
      <c r="L765" s="196"/>
      <c r="M765" s="196"/>
      <c r="N765" s="196"/>
      <c r="O765" s="196"/>
      <c r="P765" s="196"/>
      <c r="Q765" s="196"/>
      <c r="R765" s="196"/>
      <c r="S765" s="196"/>
      <c r="T765" s="196"/>
      <c r="U765" s="197"/>
      <c r="V765" s="198"/>
      <c r="W765" s="199"/>
      <c r="X765" s="197"/>
      <c r="Y765" s="198"/>
      <c r="Z765" s="200"/>
    </row>
    <row r="766" spans="1:27" ht="31.35" customHeight="1" x14ac:dyDescent="0.25">
      <c r="B766" s="129" t="s">
        <v>57</v>
      </c>
      <c r="C766" s="195" t="s">
        <v>273</v>
      </c>
      <c r="D766" s="195"/>
      <c r="E766" s="195"/>
      <c r="F766" s="195"/>
      <c r="G766" s="195"/>
      <c r="H766" s="195"/>
      <c r="I766" s="195"/>
      <c r="J766" s="195"/>
      <c r="K766" s="195"/>
      <c r="L766" s="196"/>
      <c r="M766" s="196"/>
      <c r="N766" s="196"/>
      <c r="O766" s="196"/>
      <c r="P766" s="196"/>
      <c r="Q766" s="196"/>
      <c r="R766" s="196"/>
      <c r="S766" s="196"/>
      <c r="T766" s="196"/>
      <c r="U766" s="197"/>
      <c r="V766" s="198"/>
      <c r="W766" s="199"/>
      <c r="X766" s="197"/>
      <c r="Y766" s="198"/>
      <c r="Z766" s="200"/>
    </row>
    <row r="767" spans="1:27" ht="31.35" customHeight="1" x14ac:dyDescent="0.25">
      <c r="B767" s="129" t="s">
        <v>58</v>
      </c>
      <c r="C767" s="195" t="s">
        <v>6</v>
      </c>
      <c r="D767" s="195"/>
      <c r="E767" s="195"/>
      <c r="F767" s="195"/>
      <c r="G767" s="195"/>
      <c r="H767" s="195"/>
      <c r="I767" s="195"/>
      <c r="J767" s="195"/>
      <c r="K767" s="195"/>
      <c r="L767" s="204">
        <f>+L768+L769</f>
        <v>0</v>
      </c>
      <c r="M767" s="204"/>
      <c r="N767" s="204"/>
      <c r="O767" s="204">
        <f t="shared" ref="O767" si="258">+O768+O769</f>
        <v>0</v>
      </c>
      <c r="P767" s="204"/>
      <c r="Q767" s="204"/>
      <c r="R767" s="204">
        <f t="shared" ref="R767" si="259">+R768+R769</f>
        <v>0</v>
      </c>
      <c r="S767" s="204"/>
      <c r="T767" s="204"/>
      <c r="U767" s="204">
        <f t="shared" ref="U767" si="260">+U768+U769</f>
        <v>0</v>
      </c>
      <c r="V767" s="204"/>
      <c r="W767" s="204"/>
      <c r="X767" s="204">
        <f t="shared" ref="X767" si="261">+X768+X769</f>
        <v>0</v>
      </c>
      <c r="Y767" s="204"/>
      <c r="Z767" s="205"/>
    </row>
    <row r="768" spans="1:27" ht="39.75" customHeight="1" x14ac:dyDescent="0.25">
      <c r="B768" s="129"/>
      <c r="C768" s="195" t="s">
        <v>417</v>
      </c>
      <c r="D768" s="195"/>
      <c r="E768" s="195"/>
      <c r="F768" s="195"/>
      <c r="G768" s="195"/>
      <c r="H768" s="195"/>
      <c r="I768" s="195"/>
      <c r="J768" s="195"/>
      <c r="K768" s="195"/>
      <c r="L768" s="196"/>
      <c r="M768" s="196"/>
      <c r="N768" s="196"/>
      <c r="O768" s="196"/>
      <c r="P768" s="196"/>
      <c r="Q768" s="196"/>
      <c r="R768" s="196"/>
      <c r="S768" s="196"/>
      <c r="T768" s="196"/>
      <c r="U768" s="197"/>
      <c r="V768" s="198"/>
      <c r="W768" s="199"/>
      <c r="X768" s="197"/>
      <c r="Y768" s="198"/>
      <c r="Z768" s="200"/>
    </row>
    <row r="769" spans="1:27" ht="40.5" customHeight="1" x14ac:dyDescent="0.25">
      <c r="B769" s="129"/>
      <c r="C769" s="195" t="s">
        <v>89</v>
      </c>
      <c r="D769" s="195"/>
      <c r="E769" s="195"/>
      <c r="F769" s="195"/>
      <c r="G769" s="195"/>
      <c r="H769" s="195"/>
      <c r="I769" s="195"/>
      <c r="J769" s="195"/>
      <c r="K769" s="195"/>
      <c r="L769" s="196"/>
      <c r="M769" s="196"/>
      <c r="N769" s="196"/>
      <c r="O769" s="196"/>
      <c r="P769" s="196"/>
      <c r="Q769" s="196"/>
      <c r="R769" s="196"/>
      <c r="S769" s="196"/>
      <c r="T769" s="196"/>
      <c r="U769" s="197"/>
      <c r="V769" s="198"/>
      <c r="W769" s="199"/>
      <c r="X769" s="197"/>
      <c r="Y769" s="198"/>
      <c r="Z769" s="200"/>
    </row>
    <row r="770" spans="1:27" ht="32.1" customHeight="1" thickBot="1" x14ac:dyDescent="0.3">
      <c r="B770" s="125" t="s">
        <v>152</v>
      </c>
      <c r="C770" s="279" t="s">
        <v>190</v>
      </c>
      <c r="D770" s="280"/>
      <c r="E770" s="280"/>
      <c r="F770" s="280"/>
      <c r="G770" s="280"/>
      <c r="H770" s="280"/>
      <c r="I770" s="280"/>
      <c r="J770" s="280"/>
      <c r="K770" s="281"/>
      <c r="L770" s="282"/>
      <c r="M770" s="282"/>
      <c r="N770" s="282"/>
      <c r="O770" s="282"/>
      <c r="P770" s="282"/>
      <c r="Q770" s="282"/>
      <c r="R770" s="282"/>
      <c r="S770" s="282"/>
      <c r="T770" s="282"/>
      <c r="U770" s="221"/>
      <c r="V770" s="222"/>
      <c r="W770" s="711"/>
      <c r="X770" s="221"/>
      <c r="Y770" s="222"/>
      <c r="Z770" s="223"/>
    </row>
    <row r="771" spans="1:27" s="121" customFormat="1" ht="50.1" customHeight="1" thickBot="1" x14ac:dyDescent="0.3">
      <c r="A771" s="4"/>
      <c r="B771" s="115"/>
      <c r="C771" s="112"/>
      <c r="D771" s="112"/>
      <c r="E771" s="112"/>
      <c r="F771" s="112"/>
      <c r="G771" s="112"/>
      <c r="H771" s="112"/>
      <c r="I771" s="112"/>
      <c r="J771" s="112"/>
      <c r="K771" s="112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22"/>
    </row>
    <row r="772" spans="1:27" s="121" customFormat="1" ht="26.1" customHeight="1" x14ac:dyDescent="0.25">
      <c r="A772" s="4"/>
      <c r="B772" s="133" t="s">
        <v>300</v>
      </c>
      <c r="C772" s="265" t="s">
        <v>465</v>
      </c>
      <c r="D772" s="265"/>
      <c r="E772" s="265"/>
      <c r="F772" s="265"/>
      <c r="G772" s="265"/>
      <c r="H772" s="265"/>
      <c r="I772" s="265"/>
      <c r="J772" s="265"/>
      <c r="K772" s="265"/>
      <c r="L772" s="283">
        <f>+L732+L744+L754+L755</f>
        <v>0</v>
      </c>
      <c r="M772" s="283"/>
      <c r="N772" s="283"/>
      <c r="O772" s="283">
        <f>+O732+O744+O754+O755</f>
        <v>0</v>
      </c>
      <c r="P772" s="283"/>
      <c r="Q772" s="283"/>
      <c r="R772" s="283">
        <f>+R732+R744+R754+R755</f>
        <v>0</v>
      </c>
      <c r="S772" s="283"/>
      <c r="T772" s="283"/>
      <c r="U772" s="283">
        <f>+U732+U744+U754+U755</f>
        <v>0</v>
      </c>
      <c r="V772" s="283"/>
      <c r="W772" s="283"/>
      <c r="X772" s="283">
        <f>+X732+X744+X754+X755</f>
        <v>0</v>
      </c>
      <c r="Y772" s="283"/>
      <c r="Z772" s="735"/>
      <c r="AA772" s="122"/>
    </row>
    <row r="773" spans="1:27" s="121" customFormat="1" ht="26.1" customHeight="1" x14ac:dyDescent="0.25">
      <c r="A773" s="4"/>
      <c r="B773" s="129"/>
      <c r="C773" s="195" t="s">
        <v>466</v>
      </c>
      <c r="D773" s="195"/>
      <c r="E773" s="195"/>
      <c r="F773" s="195"/>
      <c r="G773" s="195"/>
      <c r="H773" s="195"/>
      <c r="I773" s="195"/>
      <c r="J773" s="195"/>
      <c r="K773" s="195"/>
      <c r="L773" s="269">
        <f>+L757+L758+L760+L764+L770</f>
        <v>0</v>
      </c>
      <c r="M773" s="269"/>
      <c r="N773" s="269"/>
      <c r="O773" s="269">
        <f t="shared" ref="O773" si="262">+O757+O758+O760+O764+O770</f>
        <v>0</v>
      </c>
      <c r="P773" s="269"/>
      <c r="Q773" s="269"/>
      <c r="R773" s="269">
        <f t="shared" ref="R773" si="263">+R757+R758+R760+R764+R770</f>
        <v>0</v>
      </c>
      <c r="S773" s="269"/>
      <c r="T773" s="269"/>
      <c r="U773" s="269">
        <f t="shared" ref="U773" si="264">+U757+U758+U760+U764+U770</f>
        <v>0</v>
      </c>
      <c r="V773" s="269"/>
      <c r="W773" s="269"/>
      <c r="X773" s="269">
        <f t="shared" ref="X773" si="265">+X757+X758+X760+X764+X770</f>
        <v>0</v>
      </c>
      <c r="Y773" s="269"/>
      <c r="Z773" s="720"/>
      <c r="AA773" s="122"/>
    </row>
    <row r="774" spans="1:27" s="121" customFormat="1" ht="26.1" customHeight="1" thickBot="1" x14ac:dyDescent="0.3">
      <c r="A774" s="4"/>
      <c r="B774" s="134"/>
      <c r="C774" s="284" t="s">
        <v>454</v>
      </c>
      <c r="D774" s="284"/>
      <c r="E774" s="284"/>
      <c r="F774" s="284"/>
      <c r="G774" s="284"/>
      <c r="H774" s="284"/>
      <c r="I774" s="284"/>
      <c r="J774" s="284"/>
      <c r="K774" s="284"/>
      <c r="L774" s="235" t="str">
        <f>IF(L772=L773,"O.K.",L772-L773)</f>
        <v>O.K.</v>
      </c>
      <c r="M774" s="235"/>
      <c r="N774" s="235"/>
      <c r="O774" s="235" t="str">
        <f t="shared" ref="O774" si="266">IF(O772=O773,"O.K.",O772-O773)</f>
        <v>O.K.</v>
      </c>
      <c r="P774" s="235"/>
      <c r="Q774" s="235"/>
      <c r="R774" s="235" t="str">
        <f t="shared" ref="R774" si="267">IF(R772=R773,"O.K.",R772-R773)</f>
        <v>O.K.</v>
      </c>
      <c r="S774" s="235"/>
      <c r="T774" s="235"/>
      <c r="U774" s="235" t="str">
        <f t="shared" ref="U774" si="268">IF(U772=U773,"O.K.",U772-U773)</f>
        <v>O.K.</v>
      </c>
      <c r="V774" s="235"/>
      <c r="W774" s="235"/>
      <c r="X774" s="235" t="str">
        <f t="shared" ref="X774" si="269">IF(X772=X773,"O.K.",X772-X773)</f>
        <v>O.K.</v>
      </c>
      <c r="Y774" s="235"/>
      <c r="Z774" s="236"/>
      <c r="AA774" s="122"/>
    </row>
    <row r="775" spans="1:27" s="122" customFormat="1" ht="30" customHeight="1" thickBot="1" x14ac:dyDescent="0.4">
      <c r="A775" s="4"/>
      <c r="B775" s="122" t="s">
        <v>537</v>
      </c>
      <c r="Z775" s="66"/>
      <c r="AA775" s="4"/>
    </row>
    <row r="776" spans="1:27" ht="24.95" customHeight="1" thickBot="1" x14ac:dyDescent="0.3">
      <c r="B776" s="127"/>
      <c r="C776" s="299" t="s">
        <v>49</v>
      </c>
      <c r="D776" s="299"/>
      <c r="E776" s="299"/>
      <c r="F776" s="299"/>
      <c r="G776" s="299"/>
      <c r="H776" s="299"/>
      <c r="I776" s="299"/>
      <c r="J776" s="299"/>
      <c r="K776" s="299"/>
      <c r="L776" s="208">
        <v>2024</v>
      </c>
      <c r="M776" s="209"/>
      <c r="N776" s="210"/>
      <c r="O776" s="208">
        <f>+L776+1</f>
        <v>2025</v>
      </c>
      <c r="P776" s="209"/>
      <c r="Q776" s="210"/>
      <c r="R776" s="208">
        <f>+O776+1</f>
        <v>2026</v>
      </c>
      <c r="S776" s="209"/>
      <c r="T776" s="210"/>
      <c r="U776" s="208">
        <f>+R776+1</f>
        <v>2027</v>
      </c>
      <c r="V776" s="209"/>
      <c r="W776" s="210"/>
      <c r="X776" s="208">
        <f>+U776+1</f>
        <v>2028</v>
      </c>
      <c r="Y776" s="209"/>
      <c r="Z776" s="218"/>
    </row>
    <row r="777" spans="1:27" ht="31.35" customHeight="1" x14ac:dyDescent="0.25">
      <c r="B777" s="128" t="s">
        <v>9</v>
      </c>
      <c r="C777" s="285" t="s">
        <v>68</v>
      </c>
      <c r="D777" s="285"/>
      <c r="E777" s="285"/>
      <c r="F777" s="285"/>
      <c r="G777" s="285"/>
      <c r="H777" s="285"/>
      <c r="I777" s="285"/>
      <c r="J777" s="285"/>
      <c r="K777" s="285"/>
      <c r="L777" s="712"/>
      <c r="M777" s="712"/>
      <c r="N777" s="712"/>
      <c r="O777" s="712"/>
      <c r="P777" s="712"/>
      <c r="Q777" s="712"/>
      <c r="R777" s="712"/>
      <c r="S777" s="712"/>
      <c r="T777" s="712"/>
      <c r="U777" s="242"/>
      <c r="V777" s="243"/>
      <c r="W777" s="886"/>
      <c r="X777" s="242"/>
      <c r="Y777" s="243"/>
      <c r="Z777" s="244"/>
    </row>
    <row r="778" spans="1:27" ht="38.25" customHeight="1" x14ac:dyDescent="0.25">
      <c r="B778" s="129" t="s">
        <v>10</v>
      </c>
      <c r="C778" s="195" t="s">
        <v>67</v>
      </c>
      <c r="D778" s="195"/>
      <c r="E778" s="195"/>
      <c r="F778" s="195"/>
      <c r="G778" s="195"/>
      <c r="H778" s="195"/>
      <c r="I778" s="195"/>
      <c r="J778" s="195"/>
      <c r="K778" s="195"/>
      <c r="L778" s="196"/>
      <c r="M778" s="196"/>
      <c r="N778" s="196"/>
      <c r="O778" s="196"/>
      <c r="P778" s="196"/>
      <c r="Q778" s="196"/>
      <c r="R778" s="196"/>
      <c r="S778" s="196"/>
      <c r="T778" s="196"/>
      <c r="U778" s="197"/>
      <c r="V778" s="198"/>
      <c r="W778" s="199"/>
      <c r="X778" s="197"/>
      <c r="Y778" s="198"/>
      <c r="Z778" s="200"/>
    </row>
    <row r="779" spans="1:27" ht="31.35" customHeight="1" x14ac:dyDescent="0.25">
      <c r="B779" s="129" t="s">
        <v>11</v>
      </c>
      <c r="C779" s="195" t="s">
        <v>192</v>
      </c>
      <c r="D779" s="195"/>
      <c r="E779" s="195"/>
      <c r="F779" s="195"/>
      <c r="G779" s="195"/>
      <c r="H779" s="195"/>
      <c r="I779" s="195"/>
      <c r="J779" s="195"/>
      <c r="K779" s="195"/>
      <c r="L779" s="196"/>
      <c r="M779" s="196"/>
      <c r="N779" s="196"/>
      <c r="O779" s="196"/>
      <c r="P779" s="196"/>
      <c r="Q779" s="196"/>
      <c r="R779" s="196"/>
      <c r="S779" s="196"/>
      <c r="T779" s="196"/>
      <c r="U779" s="197"/>
      <c r="V779" s="198"/>
      <c r="W779" s="199"/>
      <c r="X779" s="197"/>
      <c r="Y779" s="198"/>
      <c r="Z779" s="200"/>
    </row>
    <row r="780" spans="1:27" ht="31.35" customHeight="1" x14ac:dyDescent="0.25">
      <c r="B780" s="129" t="s">
        <v>12</v>
      </c>
      <c r="C780" s="195" t="s">
        <v>297</v>
      </c>
      <c r="D780" s="195"/>
      <c r="E780" s="195"/>
      <c r="F780" s="195"/>
      <c r="G780" s="195"/>
      <c r="H780" s="195"/>
      <c r="I780" s="195"/>
      <c r="J780" s="195"/>
      <c r="K780" s="195"/>
      <c r="L780" s="204">
        <f>+L781+L782</f>
        <v>0</v>
      </c>
      <c r="M780" s="204"/>
      <c r="N780" s="204"/>
      <c r="O780" s="204">
        <f t="shared" ref="O780" si="270">+O781+O782</f>
        <v>0</v>
      </c>
      <c r="P780" s="204"/>
      <c r="Q780" s="204"/>
      <c r="R780" s="204">
        <f t="shared" ref="R780" si="271">+R781+R782</f>
        <v>0</v>
      </c>
      <c r="S780" s="204"/>
      <c r="T780" s="204"/>
      <c r="U780" s="204">
        <f t="shared" ref="U780" si="272">+U781+U782</f>
        <v>0</v>
      </c>
      <c r="V780" s="204"/>
      <c r="W780" s="204"/>
      <c r="X780" s="204">
        <f t="shared" ref="X780" si="273">+X781+X782</f>
        <v>0</v>
      </c>
      <c r="Y780" s="204"/>
      <c r="Z780" s="205"/>
    </row>
    <row r="781" spans="1:27" ht="36" customHeight="1" x14ac:dyDescent="0.25">
      <c r="B781" s="129"/>
      <c r="C781" s="195" t="s">
        <v>90</v>
      </c>
      <c r="D781" s="195"/>
      <c r="E781" s="195"/>
      <c r="F781" s="195"/>
      <c r="G781" s="195"/>
      <c r="H781" s="195"/>
      <c r="I781" s="195"/>
      <c r="J781" s="195"/>
      <c r="K781" s="195"/>
      <c r="L781" s="196"/>
      <c r="M781" s="196"/>
      <c r="N781" s="196"/>
      <c r="O781" s="196"/>
      <c r="P781" s="196"/>
      <c r="Q781" s="196"/>
      <c r="R781" s="196"/>
      <c r="S781" s="196"/>
      <c r="T781" s="196"/>
      <c r="U781" s="197"/>
      <c r="V781" s="198"/>
      <c r="W781" s="199"/>
      <c r="X781" s="197"/>
      <c r="Y781" s="198"/>
      <c r="Z781" s="200"/>
    </row>
    <row r="782" spans="1:27" ht="31.35" customHeight="1" x14ac:dyDescent="0.25">
      <c r="B782" s="129"/>
      <c r="C782" s="195" t="s">
        <v>150</v>
      </c>
      <c r="D782" s="195"/>
      <c r="E782" s="195"/>
      <c r="F782" s="195"/>
      <c r="G782" s="195"/>
      <c r="H782" s="195"/>
      <c r="I782" s="195"/>
      <c r="J782" s="195"/>
      <c r="K782" s="195"/>
      <c r="L782" s="196"/>
      <c r="M782" s="196"/>
      <c r="N782" s="196"/>
      <c r="O782" s="196"/>
      <c r="P782" s="196"/>
      <c r="Q782" s="196"/>
      <c r="R782" s="196"/>
      <c r="S782" s="196"/>
      <c r="T782" s="196"/>
      <c r="U782" s="197"/>
      <c r="V782" s="198"/>
      <c r="W782" s="199"/>
      <c r="X782" s="197"/>
      <c r="Y782" s="198"/>
      <c r="Z782" s="200"/>
    </row>
    <row r="783" spans="1:27" ht="31.35" customHeight="1" x14ac:dyDescent="0.25">
      <c r="B783" s="130" t="s">
        <v>13</v>
      </c>
      <c r="C783" s="286" t="s">
        <v>193</v>
      </c>
      <c r="D783" s="286"/>
      <c r="E783" s="286"/>
      <c r="F783" s="286"/>
      <c r="G783" s="286"/>
      <c r="H783" s="286"/>
      <c r="I783" s="286"/>
      <c r="J783" s="286"/>
      <c r="K783" s="286"/>
      <c r="L783" s="224">
        <f>+L784+L785+L786</f>
        <v>0</v>
      </c>
      <c r="M783" s="224"/>
      <c r="N783" s="224"/>
      <c r="O783" s="224">
        <f t="shared" ref="O783" si="274">+O784+O785+O786</f>
        <v>0</v>
      </c>
      <c r="P783" s="224"/>
      <c r="Q783" s="224"/>
      <c r="R783" s="224">
        <f t="shared" ref="R783" si="275">+R784+R785+R786</f>
        <v>0</v>
      </c>
      <c r="S783" s="224"/>
      <c r="T783" s="224"/>
      <c r="U783" s="224">
        <f t="shared" ref="U783" si="276">+U784+U785+U786</f>
        <v>0</v>
      </c>
      <c r="V783" s="224"/>
      <c r="W783" s="224"/>
      <c r="X783" s="224">
        <f t="shared" ref="X783" si="277">+X784+X785+X786</f>
        <v>0</v>
      </c>
      <c r="Y783" s="224"/>
      <c r="Z783" s="225"/>
    </row>
    <row r="784" spans="1:27" ht="31.35" customHeight="1" x14ac:dyDescent="0.25">
      <c r="B784" s="129"/>
      <c r="C784" s="195" t="s">
        <v>275</v>
      </c>
      <c r="D784" s="195"/>
      <c r="E784" s="195"/>
      <c r="F784" s="195"/>
      <c r="G784" s="195"/>
      <c r="H784" s="195"/>
      <c r="I784" s="195"/>
      <c r="J784" s="195"/>
      <c r="K784" s="195"/>
      <c r="L784" s="196"/>
      <c r="M784" s="196"/>
      <c r="N784" s="196"/>
      <c r="O784" s="196"/>
      <c r="P784" s="196"/>
      <c r="Q784" s="196"/>
      <c r="R784" s="196"/>
      <c r="S784" s="196"/>
      <c r="T784" s="196"/>
      <c r="U784" s="197"/>
      <c r="V784" s="198"/>
      <c r="W784" s="199"/>
      <c r="X784" s="197"/>
      <c r="Y784" s="198"/>
      <c r="Z784" s="200"/>
    </row>
    <row r="785" spans="2:26" ht="31.35" customHeight="1" x14ac:dyDescent="0.25">
      <c r="B785" s="129"/>
      <c r="C785" s="195" t="s">
        <v>47</v>
      </c>
      <c r="D785" s="195"/>
      <c r="E785" s="195"/>
      <c r="F785" s="195"/>
      <c r="G785" s="195"/>
      <c r="H785" s="195"/>
      <c r="I785" s="195"/>
      <c r="J785" s="195"/>
      <c r="K785" s="195"/>
      <c r="L785" s="196"/>
      <c r="M785" s="196"/>
      <c r="N785" s="196"/>
      <c r="O785" s="196"/>
      <c r="P785" s="196"/>
      <c r="Q785" s="196"/>
      <c r="R785" s="196"/>
      <c r="S785" s="196"/>
      <c r="T785" s="196"/>
      <c r="U785" s="197"/>
      <c r="V785" s="198"/>
      <c r="W785" s="199"/>
      <c r="X785" s="197"/>
      <c r="Y785" s="198"/>
      <c r="Z785" s="200"/>
    </row>
    <row r="786" spans="2:26" ht="31.35" customHeight="1" x14ac:dyDescent="0.25">
      <c r="B786" s="129"/>
      <c r="C786" s="195" t="s">
        <v>48</v>
      </c>
      <c r="D786" s="195"/>
      <c r="E786" s="195"/>
      <c r="F786" s="195"/>
      <c r="G786" s="195"/>
      <c r="H786" s="195"/>
      <c r="I786" s="195"/>
      <c r="J786" s="195"/>
      <c r="K786" s="195"/>
      <c r="L786" s="196"/>
      <c r="M786" s="196"/>
      <c r="N786" s="196"/>
      <c r="O786" s="196"/>
      <c r="P786" s="196"/>
      <c r="Q786" s="196"/>
      <c r="R786" s="196"/>
      <c r="S786" s="196"/>
      <c r="T786" s="196"/>
      <c r="U786" s="197"/>
      <c r="V786" s="198"/>
      <c r="W786" s="199"/>
      <c r="X786" s="197"/>
      <c r="Y786" s="198"/>
      <c r="Z786" s="200"/>
    </row>
    <row r="787" spans="2:26" ht="31.35" customHeight="1" x14ac:dyDescent="0.25">
      <c r="B787" s="130" t="s">
        <v>14</v>
      </c>
      <c r="C787" s="286" t="s">
        <v>237</v>
      </c>
      <c r="D787" s="286"/>
      <c r="E787" s="286"/>
      <c r="F787" s="286"/>
      <c r="G787" s="286"/>
      <c r="H787" s="286"/>
      <c r="I787" s="286"/>
      <c r="J787" s="286"/>
      <c r="K787" s="286"/>
      <c r="L787" s="224">
        <f>+L788+L789</f>
        <v>0</v>
      </c>
      <c r="M787" s="224"/>
      <c r="N787" s="224"/>
      <c r="O787" s="224">
        <f t="shared" ref="O787" si="278">+O788+O789</f>
        <v>0</v>
      </c>
      <c r="P787" s="224"/>
      <c r="Q787" s="224"/>
      <c r="R787" s="224">
        <f t="shared" ref="R787" si="279">+R788+R789</f>
        <v>0</v>
      </c>
      <c r="S787" s="224"/>
      <c r="T787" s="224"/>
      <c r="U787" s="224">
        <f t="shared" ref="U787" si="280">+U788+U789</f>
        <v>0</v>
      </c>
      <c r="V787" s="224"/>
      <c r="W787" s="224"/>
      <c r="X787" s="224">
        <f t="shared" ref="X787" si="281">+X788+X789</f>
        <v>0</v>
      </c>
      <c r="Y787" s="224"/>
      <c r="Z787" s="225"/>
    </row>
    <row r="788" spans="2:26" ht="31.35" customHeight="1" x14ac:dyDescent="0.25">
      <c r="B788" s="129"/>
      <c r="C788" s="195" t="s">
        <v>194</v>
      </c>
      <c r="D788" s="195"/>
      <c r="E788" s="195"/>
      <c r="F788" s="195"/>
      <c r="G788" s="195"/>
      <c r="H788" s="195"/>
      <c r="I788" s="195"/>
      <c r="J788" s="195"/>
      <c r="K788" s="195"/>
      <c r="L788" s="196"/>
      <c r="M788" s="196"/>
      <c r="N788" s="196"/>
      <c r="O788" s="196"/>
      <c r="P788" s="196"/>
      <c r="Q788" s="196"/>
      <c r="R788" s="196"/>
      <c r="S788" s="196"/>
      <c r="T788" s="196"/>
      <c r="U788" s="197"/>
      <c r="V788" s="198"/>
      <c r="W788" s="199"/>
      <c r="X788" s="197"/>
      <c r="Y788" s="198"/>
      <c r="Z788" s="200"/>
    </row>
    <row r="789" spans="2:26" ht="31.35" customHeight="1" x14ac:dyDescent="0.25">
      <c r="B789" s="129"/>
      <c r="C789" s="195" t="s">
        <v>481</v>
      </c>
      <c r="D789" s="195"/>
      <c r="E789" s="195"/>
      <c r="F789" s="195"/>
      <c r="G789" s="195"/>
      <c r="H789" s="195"/>
      <c r="I789" s="195"/>
      <c r="J789" s="195"/>
      <c r="K789" s="195"/>
      <c r="L789" s="196"/>
      <c r="M789" s="196"/>
      <c r="N789" s="196"/>
      <c r="O789" s="196"/>
      <c r="P789" s="196"/>
      <c r="Q789" s="196"/>
      <c r="R789" s="196"/>
      <c r="S789" s="196"/>
      <c r="T789" s="196"/>
      <c r="U789" s="197"/>
      <c r="V789" s="198"/>
      <c r="W789" s="199"/>
      <c r="X789" s="197"/>
      <c r="Y789" s="198"/>
      <c r="Z789" s="200"/>
    </row>
    <row r="790" spans="2:26" ht="31.35" customHeight="1" x14ac:dyDescent="0.25">
      <c r="B790" s="130" t="s">
        <v>15</v>
      </c>
      <c r="C790" s="286" t="s">
        <v>71</v>
      </c>
      <c r="D790" s="286"/>
      <c r="E790" s="286"/>
      <c r="F790" s="286"/>
      <c r="G790" s="286"/>
      <c r="H790" s="286"/>
      <c r="I790" s="286"/>
      <c r="J790" s="286"/>
      <c r="K790" s="286"/>
      <c r="L790" s="224">
        <f>+L791+L792+L793</f>
        <v>0</v>
      </c>
      <c r="M790" s="224"/>
      <c r="N790" s="224"/>
      <c r="O790" s="224">
        <f t="shared" ref="O790" si="282">+O791+O792+O793</f>
        <v>0</v>
      </c>
      <c r="P790" s="224"/>
      <c r="Q790" s="224"/>
      <c r="R790" s="224">
        <f t="shared" ref="R790" si="283">+R791+R792+R793</f>
        <v>0</v>
      </c>
      <c r="S790" s="224"/>
      <c r="T790" s="224"/>
      <c r="U790" s="224">
        <f t="shared" ref="U790" si="284">+U791+U792+U793</f>
        <v>0</v>
      </c>
      <c r="V790" s="224"/>
      <c r="W790" s="224"/>
      <c r="X790" s="224">
        <f t="shared" ref="X790" si="285">+X791+X792+X793</f>
        <v>0</v>
      </c>
      <c r="Y790" s="224"/>
      <c r="Z790" s="225"/>
    </row>
    <row r="791" spans="2:26" ht="31.35" customHeight="1" x14ac:dyDescent="0.25">
      <c r="B791" s="129"/>
      <c r="C791" s="195" t="s">
        <v>195</v>
      </c>
      <c r="D791" s="195"/>
      <c r="E791" s="195"/>
      <c r="F791" s="195"/>
      <c r="G791" s="195"/>
      <c r="H791" s="195"/>
      <c r="I791" s="195"/>
      <c r="J791" s="195"/>
      <c r="K791" s="195"/>
      <c r="L791" s="196"/>
      <c r="M791" s="196"/>
      <c r="N791" s="196"/>
      <c r="O791" s="196"/>
      <c r="P791" s="196"/>
      <c r="Q791" s="196"/>
      <c r="R791" s="196"/>
      <c r="S791" s="196"/>
      <c r="T791" s="196"/>
      <c r="U791" s="197"/>
      <c r="V791" s="198"/>
      <c r="W791" s="199"/>
      <c r="X791" s="197"/>
      <c r="Y791" s="198"/>
      <c r="Z791" s="200"/>
    </row>
    <row r="792" spans="2:26" ht="51" customHeight="1" x14ac:dyDescent="0.25">
      <c r="B792" s="129"/>
      <c r="C792" s="195" t="s">
        <v>480</v>
      </c>
      <c r="D792" s="195"/>
      <c r="E792" s="195"/>
      <c r="F792" s="195"/>
      <c r="G792" s="195"/>
      <c r="H792" s="195"/>
      <c r="I792" s="195"/>
      <c r="J792" s="195"/>
      <c r="K792" s="195"/>
      <c r="L792" s="196"/>
      <c r="M792" s="196"/>
      <c r="N792" s="196"/>
      <c r="O792" s="196"/>
      <c r="P792" s="196"/>
      <c r="Q792" s="196"/>
      <c r="R792" s="196"/>
      <c r="S792" s="196"/>
      <c r="T792" s="196"/>
      <c r="U792" s="197"/>
      <c r="V792" s="198"/>
      <c r="W792" s="199"/>
      <c r="X792" s="197"/>
      <c r="Y792" s="198"/>
      <c r="Z792" s="200"/>
    </row>
    <row r="793" spans="2:26" ht="40.5" customHeight="1" x14ac:dyDescent="0.25">
      <c r="B793" s="129"/>
      <c r="C793" s="195" t="s">
        <v>198</v>
      </c>
      <c r="D793" s="195"/>
      <c r="E793" s="195"/>
      <c r="F793" s="195"/>
      <c r="G793" s="195"/>
      <c r="H793" s="195"/>
      <c r="I793" s="195"/>
      <c r="J793" s="195"/>
      <c r="K793" s="195"/>
      <c r="L793" s="196"/>
      <c r="M793" s="196"/>
      <c r="N793" s="196"/>
      <c r="O793" s="196"/>
      <c r="P793" s="196"/>
      <c r="Q793" s="196"/>
      <c r="R793" s="196"/>
      <c r="S793" s="196"/>
      <c r="T793" s="196"/>
      <c r="U793" s="197"/>
      <c r="V793" s="198"/>
      <c r="W793" s="199"/>
      <c r="X793" s="197"/>
      <c r="Y793" s="198"/>
      <c r="Z793" s="200"/>
    </row>
    <row r="794" spans="2:26" ht="31.35" customHeight="1" x14ac:dyDescent="0.25">
      <c r="B794" s="129" t="s">
        <v>16</v>
      </c>
      <c r="C794" s="195" t="s">
        <v>86</v>
      </c>
      <c r="D794" s="195"/>
      <c r="E794" s="195"/>
      <c r="F794" s="195"/>
      <c r="G794" s="195"/>
      <c r="H794" s="195"/>
      <c r="I794" s="195"/>
      <c r="J794" s="195"/>
      <c r="K794" s="195"/>
      <c r="L794" s="196"/>
      <c r="M794" s="196"/>
      <c r="N794" s="196"/>
      <c r="O794" s="196"/>
      <c r="P794" s="196"/>
      <c r="Q794" s="196"/>
      <c r="R794" s="196"/>
      <c r="S794" s="196"/>
      <c r="T794" s="196"/>
      <c r="U794" s="197"/>
      <c r="V794" s="198"/>
      <c r="W794" s="199"/>
      <c r="X794" s="197"/>
      <c r="Y794" s="198"/>
      <c r="Z794" s="200"/>
    </row>
    <row r="795" spans="2:26" ht="31.35" customHeight="1" x14ac:dyDescent="0.25">
      <c r="B795" s="129" t="s">
        <v>17</v>
      </c>
      <c r="C795" s="195" t="s">
        <v>87</v>
      </c>
      <c r="D795" s="195"/>
      <c r="E795" s="195"/>
      <c r="F795" s="195"/>
      <c r="G795" s="195"/>
      <c r="H795" s="195"/>
      <c r="I795" s="195"/>
      <c r="J795" s="195"/>
      <c r="K795" s="195"/>
      <c r="L795" s="295"/>
      <c r="M795" s="295"/>
      <c r="N795" s="295"/>
      <c r="O795" s="295"/>
      <c r="P795" s="295"/>
      <c r="Q795" s="295"/>
      <c r="R795" s="295"/>
      <c r="S795" s="295"/>
      <c r="T795" s="295"/>
      <c r="U795" s="232"/>
      <c r="V795" s="233"/>
      <c r="W795" s="296"/>
      <c r="X795" s="232"/>
      <c r="Y795" s="233"/>
      <c r="Z795" s="234"/>
    </row>
    <row r="796" spans="2:26" ht="31.35" customHeight="1" x14ac:dyDescent="0.25">
      <c r="B796" s="129" t="s">
        <v>18</v>
      </c>
      <c r="C796" s="195" t="s">
        <v>74</v>
      </c>
      <c r="D796" s="195"/>
      <c r="E796" s="195"/>
      <c r="F796" s="195"/>
      <c r="G796" s="195"/>
      <c r="H796" s="195"/>
      <c r="I796" s="195"/>
      <c r="J796" s="195"/>
      <c r="K796" s="195"/>
      <c r="L796" s="295"/>
      <c r="M796" s="295"/>
      <c r="N796" s="295"/>
      <c r="O796" s="295"/>
      <c r="P796" s="295"/>
      <c r="Q796" s="295"/>
      <c r="R796" s="295"/>
      <c r="S796" s="295"/>
      <c r="T796" s="295"/>
      <c r="U796" s="232"/>
      <c r="V796" s="233"/>
      <c r="W796" s="296"/>
      <c r="X796" s="232"/>
      <c r="Y796" s="233"/>
      <c r="Z796" s="234"/>
    </row>
    <row r="797" spans="2:26" ht="31.35" customHeight="1" x14ac:dyDescent="0.25">
      <c r="B797" s="129"/>
      <c r="C797" s="195" t="s">
        <v>418</v>
      </c>
      <c r="D797" s="195"/>
      <c r="E797" s="195"/>
      <c r="F797" s="195"/>
      <c r="G797" s="195"/>
      <c r="H797" s="195"/>
      <c r="I797" s="195"/>
      <c r="J797" s="195"/>
      <c r="K797" s="195"/>
      <c r="L797" s="295"/>
      <c r="M797" s="295"/>
      <c r="N797" s="295"/>
      <c r="O797" s="295"/>
      <c r="P797" s="295"/>
      <c r="Q797" s="295"/>
      <c r="R797" s="295"/>
      <c r="S797" s="295"/>
      <c r="T797" s="295"/>
      <c r="U797" s="232"/>
      <c r="V797" s="233"/>
      <c r="W797" s="296"/>
      <c r="X797" s="232"/>
      <c r="Y797" s="233"/>
      <c r="Z797" s="234"/>
    </row>
    <row r="798" spans="2:26" ht="31.35" customHeight="1" x14ac:dyDescent="0.25">
      <c r="B798" s="129" t="s">
        <v>19</v>
      </c>
      <c r="C798" s="195" t="s">
        <v>88</v>
      </c>
      <c r="D798" s="195"/>
      <c r="E798" s="195"/>
      <c r="F798" s="195"/>
      <c r="G798" s="195"/>
      <c r="H798" s="195"/>
      <c r="I798" s="195"/>
      <c r="J798" s="195"/>
      <c r="K798" s="195"/>
      <c r="L798" s="295"/>
      <c r="M798" s="295"/>
      <c r="N798" s="295"/>
      <c r="O798" s="295"/>
      <c r="P798" s="295"/>
      <c r="Q798" s="295"/>
      <c r="R798" s="295"/>
      <c r="S798" s="295"/>
      <c r="T798" s="295"/>
      <c r="U798" s="232"/>
      <c r="V798" s="233"/>
      <c r="W798" s="296"/>
      <c r="X798" s="232"/>
      <c r="Y798" s="233"/>
      <c r="Z798" s="234"/>
    </row>
    <row r="799" spans="2:26" ht="31.35" customHeight="1" thickBot="1" x14ac:dyDescent="0.3">
      <c r="B799" s="131" t="s">
        <v>20</v>
      </c>
      <c r="C799" s="294" t="s">
        <v>239</v>
      </c>
      <c r="D799" s="294"/>
      <c r="E799" s="294"/>
      <c r="F799" s="294"/>
      <c r="G799" s="294"/>
      <c r="H799" s="294"/>
      <c r="I799" s="294"/>
      <c r="J799" s="294"/>
      <c r="K799" s="294"/>
      <c r="L799" s="887"/>
      <c r="M799" s="887"/>
      <c r="N799" s="887"/>
      <c r="O799" s="887"/>
      <c r="P799" s="887"/>
      <c r="Q799" s="887"/>
      <c r="R799" s="887"/>
      <c r="S799" s="887"/>
      <c r="T799" s="887"/>
      <c r="U799" s="888"/>
      <c r="V799" s="889"/>
      <c r="W799" s="890"/>
      <c r="X799" s="888"/>
      <c r="Y799" s="889"/>
      <c r="Z799" s="897"/>
    </row>
    <row r="800" spans="2:26" ht="58.5" customHeight="1" thickBot="1" x14ac:dyDescent="0.3">
      <c r="B800" s="132" t="s">
        <v>475</v>
      </c>
      <c r="C800" s="291" t="s">
        <v>476</v>
      </c>
      <c r="D800" s="292"/>
      <c r="E800" s="292"/>
      <c r="F800" s="292"/>
      <c r="G800" s="292"/>
      <c r="H800" s="292"/>
      <c r="I800" s="292"/>
      <c r="J800" s="292"/>
      <c r="K800" s="293"/>
      <c r="L800" s="894">
        <f>+L777+L778+L779+L780-L783-L787-L790-L794+L795-L796+L798-L799</f>
        <v>0</v>
      </c>
      <c r="M800" s="895"/>
      <c r="N800" s="898"/>
      <c r="O800" s="894">
        <f t="shared" ref="O800" si="286">+O777+O778+O779+O780-O783-O787-O790-O794+O795-O796+O798-O799</f>
        <v>0</v>
      </c>
      <c r="P800" s="895"/>
      <c r="Q800" s="898"/>
      <c r="R800" s="894">
        <f t="shared" ref="R800" si="287">+R777+R778+R779+R780-R783-R787-R790-R794+R795-R796+R798-R799</f>
        <v>0</v>
      </c>
      <c r="S800" s="895"/>
      <c r="T800" s="898"/>
      <c r="U800" s="894">
        <f t="shared" ref="U800" si="288">+U777+U778+U779+U780-U783-U787-U790-U794+U795-U796+U798-U799</f>
        <v>0</v>
      </c>
      <c r="V800" s="895"/>
      <c r="W800" s="898"/>
      <c r="X800" s="894">
        <f t="shared" ref="X800" si="289">+X777+X778+X779+X780-X783-X787-X790-X794+X795-X796+X798-X799</f>
        <v>0</v>
      </c>
      <c r="Y800" s="895"/>
      <c r="Z800" s="896"/>
    </row>
    <row r="801" spans="1:27" ht="31.35" customHeight="1" x14ac:dyDescent="0.25">
      <c r="B801" s="145"/>
      <c r="C801" s="290" t="s">
        <v>197</v>
      </c>
      <c r="D801" s="290"/>
      <c r="E801" s="290"/>
      <c r="F801" s="290"/>
      <c r="G801" s="290"/>
      <c r="H801" s="290"/>
      <c r="I801" s="290"/>
      <c r="J801" s="290"/>
      <c r="K801" s="290"/>
      <c r="L801" s="295"/>
      <c r="M801" s="295"/>
      <c r="N801" s="295"/>
      <c r="O801" s="295"/>
      <c r="P801" s="295"/>
      <c r="Q801" s="295"/>
      <c r="R801" s="295"/>
      <c r="S801" s="295"/>
      <c r="T801" s="295"/>
      <c r="U801" s="295"/>
      <c r="V801" s="295"/>
      <c r="W801" s="295"/>
      <c r="X801" s="295"/>
      <c r="Y801" s="295"/>
      <c r="Z801" s="893"/>
    </row>
    <row r="802" spans="1:27" ht="31.35" customHeight="1" thickBot="1" x14ac:dyDescent="0.3">
      <c r="B802" s="134"/>
      <c r="C802" s="284" t="s">
        <v>196</v>
      </c>
      <c r="D802" s="284"/>
      <c r="E802" s="284"/>
      <c r="F802" s="284"/>
      <c r="G802" s="284"/>
      <c r="H802" s="284"/>
      <c r="I802" s="284"/>
      <c r="J802" s="284"/>
      <c r="K802" s="284"/>
      <c r="L802" s="891"/>
      <c r="M802" s="891"/>
      <c r="N802" s="891"/>
      <c r="O802" s="891"/>
      <c r="P802" s="891"/>
      <c r="Q802" s="891"/>
      <c r="R802" s="891"/>
      <c r="S802" s="891"/>
      <c r="T802" s="891"/>
      <c r="U802" s="891"/>
      <c r="V802" s="891"/>
      <c r="W802" s="891"/>
      <c r="X802" s="891"/>
      <c r="Y802" s="891"/>
      <c r="Z802" s="892"/>
    </row>
    <row r="803" spans="1:27" ht="23.25" customHeight="1" x14ac:dyDescent="0.25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2"/>
    </row>
  </sheetData>
  <sheetProtection algorithmName="SHA-512" hashValue="loqCunNl3vuWzV3hUzJubKbEnw1ljJlMHJ6Mt2aANO2Q9zBLqryR1KP9MU/o1IGrz0CDzPxq+6DV8SQ1mMCAgA==" saltValue="UgKmjV6x6pJyOVYgcmu8xA==" spinCount="100000" sheet="1" objects="1" scenarios="1"/>
  <customSheetViews>
    <customSheetView guid="{E011B3F1-03DC-4223-B822-10C935FD356D}" showPageBreaks="1" printArea="1" hiddenRows="1" view="pageBreakPreview">
      <rowBreaks count="18" manualBreakCount="18">
        <brk id="28" max="26" man="1"/>
        <brk id="74" max="26" man="1"/>
        <brk id="131" max="26" man="1"/>
        <brk id="192" max="26" man="1"/>
        <brk id="256" max="26" man="1"/>
        <brk id="321" max="26" man="1"/>
        <brk id="375" max="26" man="1"/>
        <brk id="429" max="26" man="1"/>
        <brk id="473" max="26" man="1"/>
        <brk id="507" max="26" man="1"/>
        <brk id="545" max="26" man="1"/>
        <brk id="587" max="26" man="1"/>
        <brk id="628" max="26" man="1"/>
        <brk id="644" max="26" man="1"/>
        <brk id="679" max="26" man="1"/>
        <brk id="713" max="26" man="1"/>
        <brk id="767" max="26" man="1"/>
        <brk id="81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DD9BBE4E-726F-4D8F-BDB3-D72C792C5133}" showPageBreaks="1" printArea="1" hiddenRows="1" view="pageBreakPreview" topLeftCell="A672">
      <selection activeCell="A664" sqref="A664:D664"/>
      <rowBreaks count="14" manualBreakCount="14">
        <brk id="45" max="26" man="1"/>
        <brk id="108" max="26" man="1"/>
        <brk id="227" max="26" man="1"/>
        <brk id="291" max="26" man="1"/>
        <brk id="410" max="26" man="1"/>
        <brk id="464" max="26" man="1"/>
        <brk id="508" max="26" man="1"/>
        <brk id="552" max="26" man="1"/>
        <brk id="644" max="26" man="1"/>
        <brk id="679" max="26" man="1"/>
        <brk id="714" max="26" man="1"/>
        <brk id="748" max="26" man="1"/>
        <brk id="802" max="26" man="1"/>
        <brk id="845" max="26" man="1"/>
      </rowBreaks>
      <pageMargins left="0.74803149606299213" right="0.74803149606299213" top="0.47244094488188981" bottom="0.35433070866141736" header="0.15748031496062992" footer="0.27559055118110237"/>
      <pageSetup paperSize="9" scale="56" fitToHeight="58" orientation="portrait" r:id="rId2"/>
      <headerFooter alignWithMargins="0">
        <oddFooter>Stran &amp;P</oddFooter>
      </headerFooter>
    </customSheetView>
    <customSheetView guid="{AAFA317B-8582-4B18-ABF7-4CA68945F50A}" showPageBreaks="1" printArea="1" hiddenRows="1" view="pageBreakPreview">
      <selection activeCell="B9" sqref="B9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65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5"/>
      <headerFooter alignWithMargins="0">
        <oddFooter>Stran &amp;P</oddFooter>
      </headerFooter>
    </customSheetView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6"/>
      <headerFooter alignWithMargins="0">
        <oddFooter>Stran &amp;P</oddFooter>
      </headerFooter>
    </customSheetView>
    <customSheetView guid="{BBE0CD99-4B08-4BD2-806D-AA0FCB2760E0}" showPageBreaks="1" printArea="1" hiddenRows="1" view="pageBreakPreview">
      <selection activeCell="AD112" sqref="AD112"/>
      <rowBreaks count="18" manualBreakCount="18">
        <brk id="28" max="26" man="1"/>
        <brk id="74" max="26" man="1"/>
        <brk id="132" max="26" man="1"/>
        <brk id="193" max="26" man="1"/>
        <brk id="257" max="26" man="1"/>
        <brk id="322" max="26" man="1"/>
        <brk id="376" max="26" man="1"/>
        <brk id="430" max="26" man="1"/>
        <brk id="474" max="26" man="1"/>
        <brk id="508" max="26" man="1"/>
        <brk id="546" max="26" man="1"/>
        <brk id="588" max="26" man="1"/>
        <brk id="629" max="26" man="1"/>
        <brk id="645" max="26" man="1"/>
        <brk id="680" max="26" man="1"/>
        <brk id="714" max="26" man="1"/>
        <brk id="768" max="26" man="1"/>
        <brk id="811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7"/>
      <headerFooter alignWithMargins="0">
        <oddFooter>Stran &amp;P</oddFooter>
      </headerFooter>
    </customSheetView>
    <customSheetView guid="{BC552770-7DD9-447E-9864-CC6A8ABF9383}" scale="70" showPageBreaks="1" fitToPage="1" printArea="1" hiddenRows="1" view="pageBreakPreview" showRuler="0">
      <selection activeCell="AQ10" sqref="AQ10"/>
      <rowBreaks count="13" manualBreakCount="13">
        <brk id="107" max="26" man="1"/>
        <brk id="165" max="26" man="1"/>
        <brk id="241" max="26" man="1"/>
        <brk id="308" max="26" man="1"/>
        <brk id="362" max="26" man="1"/>
        <brk id="412" max="26" man="1"/>
        <brk id="451" max="26" man="1"/>
        <brk id="490" max="26" man="1"/>
        <brk id="589" max="26" man="1"/>
        <brk id="637" max="26" man="1"/>
        <brk id="675" max="26" man="1"/>
        <brk id="728" max="26" man="1"/>
        <brk id="774" max="26" man="1"/>
      </rowBreaks>
      <colBreaks count="1" manualBreakCount="1">
        <brk id="1" max="823" man="1"/>
      </colBreaks>
      <pageMargins left="0.74803149606299213" right="0.74803149606299213" top="0.47244094488188981" bottom="0.35433070866141736" header="0.15748031496062992" footer="0.27559055118110237"/>
      <pageSetup paperSize="9" scale="54" fitToHeight="0" orientation="portrait" r:id="rId8"/>
      <headerFooter alignWithMargins="0">
        <oddFooter>&amp;CStran &amp;P</oddFooter>
      </headerFooter>
    </customSheetView>
  </customSheetViews>
  <mergeCells count="2560">
    <mergeCell ref="D26:Z26"/>
    <mergeCell ref="B387:Z387"/>
    <mergeCell ref="G409:J409"/>
    <mergeCell ref="K409:N409"/>
    <mergeCell ref="O409:R409"/>
    <mergeCell ref="S409:V409"/>
    <mergeCell ref="W409:Z409"/>
    <mergeCell ref="C639:K639"/>
    <mergeCell ref="L639:N639"/>
    <mergeCell ref="O639:Q639"/>
    <mergeCell ref="R639:T639"/>
    <mergeCell ref="U639:W639"/>
    <mergeCell ref="X639:Z639"/>
    <mergeCell ref="U113:W113"/>
    <mergeCell ref="U116:W116"/>
    <mergeCell ref="U117:W117"/>
    <mergeCell ref="U118:W118"/>
    <mergeCell ref="S114:T114"/>
    <mergeCell ref="S115:T115"/>
    <mergeCell ref="U115:W115"/>
    <mergeCell ref="U114:W114"/>
    <mergeCell ref="X114:Z114"/>
    <mergeCell ref="G390:J390"/>
    <mergeCell ref="Q293:U293"/>
    <mergeCell ref="V293:Z293"/>
    <mergeCell ref="D294:H294"/>
    <mergeCell ref="I294:L294"/>
    <mergeCell ref="S585:T585"/>
    <mergeCell ref="O539:Q539"/>
    <mergeCell ref="L495:N495"/>
    <mergeCell ref="X493:Z493"/>
    <mergeCell ref="O492:Q492"/>
    <mergeCell ref="B501:H501"/>
    <mergeCell ref="I502:K502"/>
    <mergeCell ref="X505:Z505"/>
    <mergeCell ref="U504:W504"/>
    <mergeCell ref="L502:N502"/>
    <mergeCell ref="B504:H504"/>
    <mergeCell ref="I504:K504"/>
    <mergeCell ref="R503:T503"/>
    <mergeCell ref="U501:W501"/>
    <mergeCell ref="X502:Z502"/>
    <mergeCell ref="B495:H495"/>
    <mergeCell ref="I495:K495"/>
    <mergeCell ref="B41:T41"/>
    <mergeCell ref="U40:Z40"/>
    <mergeCell ref="U41:Z41"/>
    <mergeCell ref="X773:Z773"/>
    <mergeCell ref="I536:K536"/>
    <mergeCell ref="U547:W547"/>
    <mergeCell ref="X547:Z547"/>
    <mergeCell ref="U542:W542"/>
    <mergeCell ref="I493:K493"/>
    <mergeCell ref="L493:N493"/>
    <mergeCell ref="O493:Q493"/>
    <mergeCell ref="R493:T493"/>
    <mergeCell ref="R497:T497"/>
    <mergeCell ref="R766:T766"/>
    <mergeCell ref="U766:W766"/>
    <mergeCell ref="U762:W762"/>
    <mergeCell ref="L753:N753"/>
    <mergeCell ref="R749:T749"/>
    <mergeCell ref="U749:W749"/>
    <mergeCell ref="R754:T754"/>
    <mergeCell ref="L504:N504"/>
    <mergeCell ref="L497:N497"/>
    <mergeCell ref="O497:Q497"/>
    <mergeCell ref="O758:Q758"/>
    <mergeCell ref="X757:Z757"/>
    <mergeCell ref="O763:Q763"/>
    <mergeCell ref="R763:T763"/>
    <mergeCell ref="I558:K558"/>
    <mergeCell ref="R558:T558"/>
    <mergeCell ref="U558:W558"/>
    <mergeCell ref="O558:Q558"/>
    <mergeCell ref="L555:N555"/>
    <mergeCell ref="O555:Q555"/>
    <mergeCell ref="R555:T555"/>
    <mergeCell ref="I555:K555"/>
    <mergeCell ref="O774:Q774"/>
    <mergeCell ref="R774:T774"/>
    <mergeCell ref="U774:W774"/>
    <mergeCell ref="R770:T770"/>
    <mergeCell ref="U770:W770"/>
    <mergeCell ref="X772:Z772"/>
    <mergeCell ref="C773:K773"/>
    <mergeCell ref="L773:N773"/>
    <mergeCell ref="O773:Q773"/>
    <mergeCell ref="R773:T773"/>
    <mergeCell ref="U773:W773"/>
    <mergeCell ref="U708:W708"/>
    <mergeCell ref="U555:W555"/>
    <mergeCell ref="X708:Z708"/>
    <mergeCell ref="O764:Q764"/>
    <mergeCell ref="R764:T764"/>
    <mergeCell ref="U764:W764"/>
    <mergeCell ref="B67:N67"/>
    <mergeCell ref="G93:K93"/>
    <mergeCell ref="W110:Z110"/>
    <mergeCell ref="T110:V110"/>
    <mergeCell ref="J112:L112"/>
    <mergeCell ref="J113:L113"/>
    <mergeCell ref="J116:L116"/>
    <mergeCell ref="J117:L117"/>
    <mergeCell ref="G112:I112"/>
    <mergeCell ref="G113:I113"/>
    <mergeCell ref="G116:I116"/>
    <mergeCell ref="G117:I117"/>
    <mergeCell ref="U536:W536"/>
    <mergeCell ref="X536:Z536"/>
    <mergeCell ref="B537:H537"/>
    <mergeCell ref="I537:K537"/>
    <mergeCell ref="L537:N537"/>
    <mergeCell ref="O537:Q537"/>
    <mergeCell ref="R537:T537"/>
    <mergeCell ref="U537:W537"/>
    <mergeCell ref="B536:H536"/>
    <mergeCell ref="I259:L259"/>
    <mergeCell ref="B260:H260"/>
    <mergeCell ref="B503:H503"/>
    <mergeCell ref="X492:Z492"/>
    <mergeCell ref="S392:V392"/>
    <mergeCell ref="W392:Z392"/>
    <mergeCell ref="Q184:W184"/>
    <mergeCell ref="W212:Z212"/>
    <mergeCell ref="D212:K212"/>
    <mergeCell ref="L212:N212"/>
    <mergeCell ref="O212:R212"/>
    <mergeCell ref="X764:Z764"/>
    <mergeCell ref="U763:W763"/>
    <mergeCell ref="X763:Z763"/>
    <mergeCell ref="L764:N764"/>
    <mergeCell ref="R746:T746"/>
    <mergeCell ref="U746:W746"/>
    <mergeCell ref="L747:N747"/>
    <mergeCell ref="O747:Q747"/>
    <mergeCell ref="G393:J393"/>
    <mergeCell ref="K393:N393"/>
    <mergeCell ref="B365:Z365"/>
    <mergeCell ref="L757:N757"/>
    <mergeCell ref="I503:K503"/>
    <mergeCell ref="L503:N503"/>
    <mergeCell ref="U503:W503"/>
    <mergeCell ref="X503:Z503"/>
    <mergeCell ref="U502:W502"/>
    <mergeCell ref="B480:H480"/>
    <mergeCell ref="B451:Z451"/>
    <mergeCell ref="B448:Z448"/>
    <mergeCell ref="B438:Z438"/>
    <mergeCell ref="B446:Z446"/>
    <mergeCell ref="R762:T762"/>
    <mergeCell ref="R761:T761"/>
    <mergeCell ref="U761:W761"/>
    <mergeCell ref="R742:T742"/>
    <mergeCell ref="U742:W742"/>
    <mergeCell ref="L743:N743"/>
    <mergeCell ref="O743:Q743"/>
    <mergeCell ref="R743:T743"/>
    <mergeCell ref="U743:W743"/>
    <mergeCell ref="U745:W745"/>
    <mergeCell ref="O57:T57"/>
    <mergeCell ref="U57:Z57"/>
    <mergeCell ref="B58:H58"/>
    <mergeCell ref="I58:N58"/>
    <mergeCell ref="O58:T58"/>
    <mergeCell ref="U58:Z58"/>
    <mergeCell ref="B55:H55"/>
    <mergeCell ref="I55:N55"/>
    <mergeCell ref="E49:G49"/>
    <mergeCell ref="I49:K49"/>
    <mergeCell ref="M49:P49"/>
    <mergeCell ref="R49:U49"/>
    <mergeCell ref="W49:Z49"/>
    <mergeCell ref="M51:P51"/>
    <mergeCell ref="R51:U51"/>
    <mergeCell ref="W51:Z51"/>
    <mergeCell ref="O55:T55"/>
    <mergeCell ref="U55:Z55"/>
    <mergeCell ref="B56:H56"/>
    <mergeCell ref="I56:N56"/>
    <mergeCell ref="O56:T56"/>
    <mergeCell ref="U56:Z56"/>
    <mergeCell ref="B51:C51"/>
    <mergeCell ref="E51:G51"/>
    <mergeCell ref="I51:K51"/>
    <mergeCell ref="B49:C49"/>
    <mergeCell ref="B52:Z52"/>
    <mergeCell ref="B53:N53"/>
    <mergeCell ref="L791:N791"/>
    <mergeCell ref="O791:Q791"/>
    <mergeCell ref="R791:T791"/>
    <mergeCell ref="U791:W791"/>
    <mergeCell ref="X791:Z791"/>
    <mergeCell ref="L792:N792"/>
    <mergeCell ref="O792:Q792"/>
    <mergeCell ref="R792:T792"/>
    <mergeCell ref="U792:W792"/>
    <mergeCell ref="X792:Z792"/>
    <mergeCell ref="L793:N793"/>
    <mergeCell ref="O793:Q793"/>
    <mergeCell ref="O795:Q795"/>
    <mergeCell ref="R795:T795"/>
    <mergeCell ref="U795:W795"/>
    <mergeCell ref="X802:Z802"/>
    <mergeCell ref="X801:Z801"/>
    <mergeCell ref="X800:Z800"/>
    <mergeCell ref="X799:Z799"/>
    <mergeCell ref="X798:Z798"/>
    <mergeCell ref="X797:Z797"/>
    <mergeCell ref="X793:Z793"/>
    <mergeCell ref="U802:W802"/>
    <mergeCell ref="L800:N800"/>
    <mergeCell ref="O800:Q800"/>
    <mergeCell ref="R800:T800"/>
    <mergeCell ref="U800:W800"/>
    <mergeCell ref="L801:N801"/>
    <mergeCell ref="O801:Q801"/>
    <mergeCell ref="R801:T801"/>
    <mergeCell ref="U801:W801"/>
    <mergeCell ref="L799:N799"/>
    <mergeCell ref="O799:Q799"/>
    <mergeCell ref="R799:T799"/>
    <mergeCell ref="U799:W799"/>
    <mergeCell ref="L794:N794"/>
    <mergeCell ref="O794:Q794"/>
    <mergeCell ref="R794:T794"/>
    <mergeCell ref="U794:W794"/>
    <mergeCell ref="L795:N795"/>
    <mergeCell ref="L796:N796"/>
    <mergeCell ref="O796:Q796"/>
    <mergeCell ref="R796:T796"/>
    <mergeCell ref="U796:W796"/>
    <mergeCell ref="L802:N802"/>
    <mergeCell ref="O802:Q802"/>
    <mergeCell ref="R802:T802"/>
    <mergeCell ref="X765:Z765"/>
    <mergeCell ref="R786:T786"/>
    <mergeCell ref="U786:W786"/>
    <mergeCell ref="L787:N787"/>
    <mergeCell ref="O787:Q787"/>
    <mergeCell ref="R787:T787"/>
    <mergeCell ref="U787:W787"/>
    <mergeCell ref="L779:N779"/>
    <mergeCell ref="O779:Q779"/>
    <mergeCell ref="R779:T779"/>
    <mergeCell ref="U779:W779"/>
    <mergeCell ref="L780:N780"/>
    <mergeCell ref="O780:Q780"/>
    <mergeCell ref="R780:T780"/>
    <mergeCell ref="U780:W780"/>
    <mergeCell ref="L781:N781"/>
    <mergeCell ref="O781:Q781"/>
    <mergeCell ref="R781:T781"/>
    <mergeCell ref="U781:W781"/>
    <mergeCell ref="L782:N782"/>
    <mergeCell ref="O782:Q782"/>
    <mergeCell ref="R782:T782"/>
    <mergeCell ref="U782:W782"/>
    <mergeCell ref="L783:N783"/>
    <mergeCell ref="L784:N784"/>
    <mergeCell ref="O784:Q784"/>
    <mergeCell ref="R784:T784"/>
    <mergeCell ref="U784:W784"/>
    <mergeCell ref="L785:N785"/>
    <mergeCell ref="O785:Q785"/>
    <mergeCell ref="R785:T785"/>
    <mergeCell ref="U785:W785"/>
    <mergeCell ref="U778:W778"/>
    <mergeCell ref="R767:T767"/>
    <mergeCell ref="U767:W767"/>
    <mergeCell ref="R776:T776"/>
    <mergeCell ref="U776:W776"/>
    <mergeCell ref="L777:N777"/>
    <mergeCell ref="O777:Q777"/>
    <mergeCell ref="R777:T777"/>
    <mergeCell ref="U777:W777"/>
    <mergeCell ref="R778:T778"/>
    <mergeCell ref="L768:N768"/>
    <mergeCell ref="O768:Q768"/>
    <mergeCell ref="R768:T768"/>
    <mergeCell ref="U768:W768"/>
    <mergeCell ref="R765:T765"/>
    <mergeCell ref="U765:W765"/>
    <mergeCell ref="L763:N763"/>
    <mergeCell ref="L769:N769"/>
    <mergeCell ref="L766:N766"/>
    <mergeCell ref="O769:Q769"/>
    <mergeCell ref="R769:T769"/>
    <mergeCell ref="U769:W769"/>
    <mergeCell ref="R772:T772"/>
    <mergeCell ref="U772:W772"/>
    <mergeCell ref="U754:W754"/>
    <mergeCell ref="L755:N755"/>
    <mergeCell ref="O755:Q755"/>
    <mergeCell ref="R755:T755"/>
    <mergeCell ref="U755:W755"/>
    <mergeCell ref="L756:N756"/>
    <mergeCell ref="O756:Q756"/>
    <mergeCell ref="R756:T756"/>
    <mergeCell ref="U756:W756"/>
    <mergeCell ref="O757:Q757"/>
    <mergeCell ref="R757:T757"/>
    <mergeCell ref="U757:W757"/>
    <mergeCell ref="R758:T758"/>
    <mergeCell ref="U758:W758"/>
    <mergeCell ref="L759:N759"/>
    <mergeCell ref="O759:Q759"/>
    <mergeCell ref="R759:T759"/>
    <mergeCell ref="U759:W759"/>
    <mergeCell ref="L760:N760"/>
    <mergeCell ref="O760:Q760"/>
    <mergeCell ref="R760:T760"/>
    <mergeCell ref="U760:W760"/>
    <mergeCell ref="U747:W747"/>
    <mergeCell ref="L748:N748"/>
    <mergeCell ref="O748:Q748"/>
    <mergeCell ref="R748:T748"/>
    <mergeCell ref="U748:W748"/>
    <mergeCell ref="L750:N750"/>
    <mergeCell ref="O750:Q750"/>
    <mergeCell ref="R750:T750"/>
    <mergeCell ref="U750:W750"/>
    <mergeCell ref="R751:T751"/>
    <mergeCell ref="U751:W751"/>
    <mergeCell ref="L745:N745"/>
    <mergeCell ref="O745:Q745"/>
    <mergeCell ref="R745:T745"/>
    <mergeCell ref="L752:N752"/>
    <mergeCell ref="O752:Q752"/>
    <mergeCell ref="R752:T752"/>
    <mergeCell ref="U752:W752"/>
    <mergeCell ref="O753:Q753"/>
    <mergeCell ref="R753:T753"/>
    <mergeCell ref="U753:W753"/>
    <mergeCell ref="L749:N749"/>
    <mergeCell ref="O749:Q749"/>
    <mergeCell ref="L657:N657"/>
    <mergeCell ref="O657:Q657"/>
    <mergeCell ref="R657:T657"/>
    <mergeCell ref="R736:T736"/>
    <mergeCell ref="U736:W736"/>
    <mergeCell ref="L737:N737"/>
    <mergeCell ref="O737:Q737"/>
    <mergeCell ref="R737:T737"/>
    <mergeCell ref="U737:W737"/>
    <mergeCell ref="L738:N738"/>
    <mergeCell ref="O738:Q738"/>
    <mergeCell ref="R738:T738"/>
    <mergeCell ref="U738:W738"/>
    <mergeCell ref="U672:W672"/>
    <mergeCell ref="U657:W657"/>
    <mergeCell ref="U665:W665"/>
    <mergeCell ref="O678:Q678"/>
    <mergeCell ref="R678:T678"/>
    <mergeCell ref="U704:W704"/>
    <mergeCell ref="U703:W703"/>
    <mergeCell ref="O679:Q679"/>
    <mergeCell ref="R679:T679"/>
    <mergeCell ref="L735:N735"/>
    <mergeCell ref="O735:Q735"/>
    <mergeCell ref="O670:Q670"/>
    <mergeCell ref="R670:T670"/>
    <mergeCell ref="L718:N718"/>
    <mergeCell ref="L726:N726"/>
    <mergeCell ref="O726:Q726"/>
    <mergeCell ref="R726:T726"/>
    <mergeCell ref="U726:W726"/>
    <mergeCell ref="L725:N725"/>
    <mergeCell ref="R656:T656"/>
    <mergeCell ref="C608:K608"/>
    <mergeCell ref="B558:H558"/>
    <mergeCell ref="U621:W621"/>
    <mergeCell ref="X625:Z625"/>
    <mergeCell ref="L656:N656"/>
    <mergeCell ref="O656:Q656"/>
    <mergeCell ref="X624:Z624"/>
    <mergeCell ref="B560:H560"/>
    <mergeCell ref="I560:K560"/>
    <mergeCell ref="L560:N560"/>
    <mergeCell ref="O560:Q560"/>
    <mergeCell ref="R560:T560"/>
    <mergeCell ref="U560:W560"/>
    <mergeCell ref="O622:Q622"/>
    <mergeCell ref="U625:W625"/>
    <mergeCell ref="O623:Q623"/>
    <mergeCell ref="C656:K656"/>
    <mergeCell ref="U656:W656"/>
    <mergeCell ref="U618:W618"/>
    <mergeCell ref="X618:Z618"/>
    <mergeCell ref="U620:W620"/>
    <mergeCell ref="X620:Z620"/>
    <mergeCell ref="L613:N613"/>
    <mergeCell ref="U619:W619"/>
    <mergeCell ref="X619:Z619"/>
    <mergeCell ref="X657:Z657"/>
    <mergeCell ref="I547:K547"/>
    <mergeCell ref="C657:K657"/>
    <mergeCell ref="X549:Z549"/>
    <mergeCell ref="L547:N547"/>
    <mergeCell ref="O547:Q547"/>
    <mergeCell ref="R545:T545"/>
    <mergeCell ref="X553:Z553"/>
    <mergeCell ref="B554:H554"/>
    <mergeCell ref="I554:K554"/>
    <mergeCell ref="L554:N554"/>
    <mergeCell ref="O554:Q554"/>
    <mergeCell ref="R554:T554"/>
    <mergeCell ref="U554:W554"/>
    <mergeCell ref="X554:Z554"/>
    <mergeCell ref="X556:Z556"/>
    <mergeCell ref="B555:H555"/>
    <mergeCell ref="B556:H556"/>
    <mergeCell ref="I556:K556"/>
    <mergeCell ref="L556:N556"/>
    <mergeCell ref="X555:Z555"/>
    <mergeCell ref="B553:H553"/>
    <mergeCell ref="I553:K553"/>
    <mergeCell ref="L553:N553"/>
    <mergeCell ref="O553:Q553"/>
    <mergeCell ref="B552:H552"/>
    <mergeCell ref="X716:Z716"/>
    <mergeCell ref="X656:Z656"/>
    <mergeCell ref="U658:W658"/>
    <mergeCell ref="X658:Z658"/>
    <mergeCell ref="B550:H550"/>
    <mergeCell ref="I550:K550"/>
    <mergeCell ref="L550:N550"/>
    <mergeCell ref="O550:Q550"/>
    <mergeCell ref="R550:T550"/>
    <mergeCell ref="U550:W550"/>
    <mergeCell ref="O556:Q556"/>
    <mergeCell ref="R556:T556"/>
    <mergeCell ref="U556:W556"/>
    <mergeCell ref="C712:K712"/>
    <mergeCell ref="C713:K713"/>
    <mergeCell ref="C714:K714"/>
    <mergeCell ref="X543:Z543"/>
    <mergeCell ref="R544:T544"/>
    <mergeCell ref="U544:W544"/>
    <mergeCell ref="X544:Z544"/>
    <mergeCell ref="L543:N543"/>
    <mergeCell ref="O543:Q543"/>
    <mergeCell ref="B543:H543"/>
    <mergeCell ref="I543:K543"/>
    <mergeCell ref="U545:W545"/>
    <mergeCell ref="U543:W543"/>
    <mergeCell ref="B549:H549"/>
    <mergeCell ref="I549:K549"/>
    <mergeCell ref="L549:N549"/>
    <mergeCell ref="O549:Q549"/>
    <mergeCell ref="R549:T549"/>
    <mergeCell ref="U549:W549"/>
    <mergeCell ref="B4:Z4"/>
    <mergeCell ref="B5:Z5"/>
    <mergeCell ref="B6:Z6"/>
    <mergeCell ref="B7:Z7"/>
    <mergeCell ref="B8:Z8"/>
    <mergeCell ref="B10:Z10"/>
    <mergeCell ref="C15:Z15"/>
    <mergeCell ref="C16:Z16"/>
    <mergeCell ref="V80:Z80"/>
    <mergeCell ref="L80:P80"/>
    <mergeCell ref="Q80:U80"/>
    <mergeCell ref="B35:Z35"/>
    <mergeCell ref="B99:Z99"/>
    <mergeCell ref="B12:Z12"/>
    <mergeCell ref="D24:Z24"/>
    <mergeCell ref="D27:Z27"/>
    <mergeCell ref="B14:Z14"/>
    <mergeCell ref="B31:Z31"/>
    <mergeCell ref="B50:C50"/>
    <mergeCell ref="E50:G50"/>
    <mergeCell ref="I50:K50"/>
    <mergeCell ref="M50:P50"/>
    <mergeCell ref="R50:U50"/>
    <mergeCell ref="W50:Z50"/>
    <mergeCell ref="B28:Z28"/>
    <mergeCell ref="B38:Z38"/>
    <mergeCell ref="B45:Z45"/>
    <mergeCell ref="B48:C48"/>
    <mergeCell ref="D48:K48"/>
    <mergeCell ref="L48:Z48"/>
    <mergeCell ref="B57:H57"/>
    <mergeCell ref="I57:N57"/>
    <mergeCell ref="O215:R215"/>
    <mergeCell ref="S215:V215"/>
    <mergeCell ref="Q185:W185"/>
    <mergeCell ref="B402:Z402"/>
    <mergeCell ref="K403:N403"/>
    <mergeCell ref="X504:Z504"/>
    <mergeCell ref="R501:T501"/>
    <mergeCell ref="O503:Q503"/>
    <mergeCell ref="X499:Z499"/>
    <mergeCell ref="R500:T500"/>
    <mergeCell ref="W396:Z396"/>
    <mergeCell ref="R492:T492"/>
    <mergeCell ref="U492:W492"/>
    <mergeCell ref="U494:W494"/>
    <mergeCell ref="X494:Z494"/>
    <mergeCell ref="B493:H493"/>
    <mergeCell ref="B492:H492"/>
    <mergeCell ref="X501:Z501"/>
    <mergeCell ref="U498:W498"/>
    <mergeCell ref="B494:H494"/>
    <mergeCell ref="I494:K494"/>
    <mergeCell ref="L494:N494"/>
    <mergeCell ref="O494:Q494"/>
    <mergeCell ref="R494:T494"/>
    <mergeCell ref="I492:K492"/>
    <mergeCell ref="O425:Z425"/>
    <mergeCell ref="B427:Z427"/>
    <mergeCell ref="B430:H430"/>
    <mergeCell ref="I430:Q430"/>
    <mergeCell ref="X500:Z500"/>
    <mergeCell ref="B411:F411"/>
    <mergeCell ref="G411:J411"/>
    <mergeCell ref="V81:Z81"/>
    <mergeCell ref="B82:F82"/>
    <mergeCell ref="G82:K82"/>
    <mergeCell ref="L82:P82"/>
    <mergeCell ref="Q82:U82"/>
    <mergeCell ref="V82:Z82"/>
    <mergeCell ref="B81:F81"/>
    <mergeCell ref="G81:K81"/>
    <mergeCell ref="Q81:U81"/>
    <mergeCell ref="D213:K213"/>
    <mergeCell ref="B70:Z70"/>
    <mergeCell ref="O389:R389"/>
    <mergeCell ref="W305:Z305"/>
    <mergeCell ref="B306:I306"/>
    <mergeCell ref="J306:Q306"/>
    <mergeCell ref="J114:L114"/>
    <mergeCell ref="M114:O114"/>
    <mergeCell ref="P114:R114"/>
    <mergeCell ref="B376:D376"/>
    <mergeCell ref="X115:Z115"/>
    <mergeCell ref="J115:L115"/>
    <mergeCell ref="M115:O115"/>
    <mergeCell ref="P115:R115"/>
    <mergeCell ref="L213:N213"/>
    <mergeCell ref="O213:R213"/>
    <mergeCell ref="S213:V213"/>
    <mergeCell ref="W213:Z213"/>
    <mergeCell ref="V75:Z75"/>
    <mergeCell ref="Q78:U78"/>
    <mergeCell ref="V78:Z78"/>
    <mergeCell ref="B79:F79"/>
    <mergeCell ref="G79:K79"/>
    <mergeCell ref="B43:Z43"/>
    <mergeCell ref="U59:Z59"/>
    <mergeCell ref="B60:H60"/>
    <mergeCell ref="O390:R390"/>
    <mergeCell ref="B391:F391"/>
    <mergeCell ref="O391:R391"/>
    <mergeCell ref="B390:F390"/>
    <mergeCell ref="G391:J391"/>
    <mergeCell ref="K391:N391"/>
    <mergeCell ref="G392:J392"/>
    <mergeCell ref="M294:P294"/>
    <mergeCell ref="Q294:U294"/>
    <mergeCell ref="V294:Z294"/>
    <mergeCell ref="V291:Z291"/>
    <mergeCell ref="D292:H292"/>
    <mergeCell ref="I292:L292"/>
    <mergeCell ref="M292:P292"/>
    <mergeCell ref="Q292:U292"/>
    <mergeCell ref="V292:Z292"/>
    <mergeCell ref="S390:V390"/>
    <mergeCell ref="D293:H293"/>
    <mergeCell ref="B312:C312"/>
    <mergeCell ref="D312:E312"/>
    <mergeCell ref="F312:G312"/>
    <mergeCell ref="H312:I312"/>
    <mergeCell ref="J312:K312"/>
    <mergeCell ref="L312:M312"/>
    <mergeCell ref="B307:I307"/>
    <mergeCell ref="J307:Q307"/>
    <mergeCell ref="R307:V307"/>
    <mergeCell ref="X333:Z333"/>
    <mergeCell ref="R305:V305"/>
    <mergeCell ref="B59:H59"/>
    <mergeCell ref="I59:N59"/>
    <mergeCell ref="O59:T59"/>
    <mergeCell ref="S220:V220"/>
    <mergeCell ref="G394:J394"/>
    <mergeCell ref="K394:N394"/>
    <mergeCell ref="W220:Z220"/>
    <mergeCell ref="O394:R394"/>
    <mergeCell ref="B147:Z147"/>
    <mergeCell ref="O214:R214"/>
    <mergeCell ref="S214:V214"/>
    <mergeCell ref="W214:Z214"/>
    <mergeCell ref="B201:Z206"/>
    <mergeCell ref="B461:Z461"/>
    <mergeCell ref="S116:T116"/>
    <mergeCell ref="S117:T117"/>
    <mergeCell ref="S118:T118"/>
    <mergeCell ref="X112:Z112"/>
    <mergeCell ref="X113:Z113"/>
    <mergeCell ref="X116:Z116"/>
    <mergeCell ref="X117:Z117"/>
    <mergeCell ref="X118:Z118"/>
    <mergeCell ref="J118:L118"/>
    <mergeCell ref="B403:F403"/>
    <mergeCell ref="G403:J403"/>
    <mergeCell ref="I60:N60"/>
    <mergeCell ref="G406:J406"/>
    <mergeCell ref="B74:R74"/>
    <mergeCell ref="O396:R396"/>
    <mergeCell ref="S396:V396"/>
    <mergeCell ref="B393:F393"/>
    <mergeCell ref="B394:F394"/>
    <mergeCell ref="R430:Z430"/>
    <mergeCell ref="B429:Z429"/>
    <mergeCell ref="B425:L425"/>
    <mergeCell ref="B441:Z441"/>
    <mergeCell ref="B444:Z444"/>
    <mergeCell ref="B454:Z454"/>
    <mergeCell ref="B465:Z465"/>
    <mergeCell ref="B469:Z469"/>
    <mergeCell ref="B471:Z471"/>
    <mergeCell ref="B500:H500"/>
    <mergeCell ref="I500:K500"/>
    <mergeCell ref="L500:N500"/>
    <mergeCell ref="O500:Q500"/>
    <mergeCell ref="X498:Z498"/>
    <mergeCell ref="B499:H499"/>
    <mergeCell ref="B498:H498"/>
    <mergeCell ref="I498:K498"/>
    <mergeCell ref="L498:N498"/>
    <mergeCell ref="O498:Q498"/>
    <mergeCell ref="R498:T498"/>
    <mergeCell ref="I496:K496"/>
    <mergeCell ref="R496:T496"/>
    <mergeCell ref="U496:W496"/>
    <mergeCell ref="L496:N496"/>
    <mergeCell ref="O496:Q496"/>
    <mergeCell ref="U495:W495"/>
    <mergeCell ref="X495:Z495"/>
    <mergeCell ref="B476:Z476"/>
    <mergeCell ref="I480:N480"/>
    <mergeCell ref="X497:Z497"/>
    <mergeCell ref="U505:W505"/>
    <mergeCell ref="O504:Q504"/>
    <mergeCell ref="R504:T504"/>
    <mergeCell ref="O502:Q502"/>
    <mergeCell ref="R502:T502"/>
    <mergeCell ref="B505:H505"/>
    <mergeCell ref="X496:Z496"/>
    <mergeCell ref="B497:H497"/>
    <mergeCell ref="I497:K497"/>
    <mergeCell ref="U497:W497"/>
    <mergeCell ref="I505:K505"/>
    <mergeCell ref="L505:N505"/>
    <mergeCell ref="O505:Q505"/>
    <mergeCell ref="R505:T505"/>
    <mergeCell ref="B502:H502"/>
    <mergeCell ref="B396:F396"/>
    <mergeCell ref="G396:J396"/>
    <mergeCell ref="K396:N396"/>
    <mergeCell ref="O495:Q495"/>
    <mergeCell ref="R495:T495"/>
    <mergeCell ref="B496:H496"/>
    <mergeCell ref="L492:N492"/>
    <mergeCell ref="I499:K499"/>
    <mergeCell ref="I501:K501"/>
    <mergeCell ref="L501:N501"/>
    <mergeCell ref="O501:Q501"/>
    <mergeCell ref="L499:N499"/>
    <mergeCell ref="O499:Q499"/>
    <mergeCell ref="U500:W500"/>
    <mergeCell ref="R499:T499"/>
    <mergeCell ref="U499:W499"/>
    <mergeCell ref="B400:Z400"/>
    <mergeCell ref="U493:W493"/>
    <mergeCell ref="I435:Q435"/>
    <mergeCell ref="R435:Z435"/>
    <mergeCell ref="B431:H431"/>
    <mergeCell ref="I431:Q431"/>
    <mergeCell ref="R431:Z431"/>
    <mergeCell ref="B432:H432"/>
    <mergeCell ref="I432:Q432"/>
    <mergeCell ref="R432:Z432"/>
    <mergeCell ref="B433:H433"/>
    <mergeCell ref="I433:Q433"/>
    <mergeCell ref="R433:Z433"/>
    <mergeCell ref="B467:Z467"/>
    <mergeCell ref="B485:Z485"/>
    <mergeCell ref="B487:Z487"/>
    <mergeCell ref="B488:Z488"/>
    <mergeCell ref="B481:H481"/>
    <mergeCell ref="I434:Q434"/>
    <mergeCell ref="R434:Z434"/>
    <mergeCell ref="B435:H435"/>
    <mergeCell ref="B434:H434"/>
    <mergeCell ref="B415:Z415"/>
    <mergeCell ref="W404:Z404"/>
    <mergeCell ref="B422:Z422"/>
    <mergeCell ref="B410:F410"/>
    <mergeCell ref="G410:J410"/>
    <mergeCell ref="K410:N410"/>
    <mergeCell ref="O410:R410"/>
    <mergeCell ref="S410:V410"/>
    <mergeCell ref="W410:Z410"/>
    <mergeCell ref="B406:F406"/>
    <mergeCell ref="G408:J408"/>
    <mergeCell ref="K408:N408"/>
    <mergeCell ref="O407:R407"/>
    <mergeCell ref="O408:R408"/>
    <mergeCell ref="S407:V407"/>
    <mergeCell ref="S408:V408"/>
    <mergeCell ref="W407:Z407"/>
    <mergeCell ref="W408:Z408"/>
    <mergeCell ref="K407:N407"/>
    <mergeCell ref="K406:N406"/>
    <mergeCell ref="O406:R406"/>
    <mergeCell ref="S406:V406"/>
    <mergeCell ref="W406:Z406"/>
    <mergeCell ref="B510:H510"/>
    <mergeCell ref="I510:K510"/>
    <mergeCell ref="L510:N510"/>
    <mergeCell ref="I508:K508"/>
    <mergeCell ref="L508:N508"/>
    <mergeCell ref="O508:Q508"/>
    <mergeCell ref="R508:T508"/>
    <mergeCell ref="O510:Q510"/>
    <mergeCell ref="R510:T510"/>
    <mergeCell ref="X508:Z508"/>
    <mergeCell ref="B509:H509"/>
    <mergeCell ref="I509:K509"/>
    <mergeCell ref="L509:N509"/>
    <mergeCell ref="O509:Q509"/>
    <mergeCell ref="R509:T509"/>
    <mergeCell ref="U509:W509"/>
    <mergeCell ref="X509:Z509"/>
    <mergeCell ref="B507:H507"/>
    <mergeCell ref="K411:N411"/>
    <mergeCell ref="B512:H512"/>
    <mergeCell ref="I512:K512"/>
    <mergeCell ref="L512:N512"/>
    <mergeCell ref="O512:Q512"/>
    <mergeCell ref="R512:T512"/>
    <mergeCell ref="X512:Z512"/>
    <mergeCell ref="U510:W510"/>
    <mergeCell ref="X510:Z510"/>
    <mergeCell ref="O403:R403"/>
    <mergeCell ref="S403:V403"/>
    <mergeCell ref="W403:Z403"/>
    <mergeCell ref="B397:F397"/>
    <mergeCell ref="G397:J397"/>
    <mergeCell ref="K397:N397"/>
    <mergeCell ref="O397:R397"/>
    <mergeCell ref="S397:V397"/>
    <mergeCell ref="W397:Z397"/>
    <mergeCell ref="O411:R411"/>
    <mergeCell ref="S411:V411"/>
    <mergeCell ref="W411:Z411"/>
    <mergeCell ref="B405:F405"/>
    <mergeCell ref="G405:J405"/>
    <mergeCell ref="K405:N405"/>
    <mergeCell ref="O405:R405"/>
    <mergeCell ref="S405:V405"/>
    <mergeCell ref="W405:Z405"/>
    <mergeCell ref="B404:F404"/>
    <mergeCell ref="G404:J404"/>
    <mergeCell ref="K404:N404"/>
    <mergeCell ref="O404:R404"/>
    <mergeCell ref="S404:V404"/>
    <mergeCell ref="G407:J407"/>
    <mergeCell ref="L513:N513"/>
    <mergeCell ref="O513:Q513"/>
    <mergeCell ref="R513:T513"/>
    <mergeCell ref="U513:W513"/>
    <mergeCell ref="X516:Z516"/>
    <mergeCell ref="I516:K516"/>
    <mergeCell ref="L516:N516"/>
    <mergeCell ref="O516:Q516"/>
    <mergeCell ref="R516:T516"/>
    <mergeCell ref="X515:Z515"/>
    <mergeCell ref="I507:K507"/>
    <mergeCell ref="L507:N507"/>
    <mergeCell ref="O507:Q507"/>
    <mergeCell ref="R507:T507"/>
    <mergeCell ref="U507:W507"/>
    <mergeCell ref="I506:K506"/>
    <mergeCell ref="L506:N506"/>
    <mergeCell ref="O506:Q506"/>
    <mergeCell ref="R506:T506"/>
    <mergeCell ref="U506:W506"/>
    <mergeCell ref="U508:W508"/>
    <mergeCell ref="X506:Z506"/>
    <mergeCell ref="X507:Z507"/>
    <mergeCell ref="U512:W512"/>
    <mergeCell ref="X513:Z513"/>
    <mergeCell ref="B518:H518"/>
    <mergeCell ref="I518:K518"/>
    <mergeCell ref="L518:N518"/>
    <mergeCell ref="O518:Q518"/>
    <mergeCell ref="R518:T518"/>
    <mergeCell ref="U518:W518"/>
    <mergeCell ref="X518:Z518"/>
    <mergeCell ref="B515:H515"/>
    <mergeCell ref="I515:K515"/>
    <mergeCell ref="L515:N515"/>
    <mergeCell ref="O515:Q515"/>
    <mergeCell ref="R515:T515"/>
    <mergeCell ref="U515:W515"/>
    <mergeCell ref="B516:H516"/>
    <mergeCell ref="U516:W516"/>
    <mergeCell ref="I513:K513"/>
    <mergeCell ref="X521:Z521"/>
    <mergeCell ref="B514:H514"/>
    <mergeCell ref="I514:K514"/>
    <mergeCell ref="L514:N514"/>
    <mergeCell ref="O514:Q514"/>
    <mergeCell ref="R514:T514"/>
    <mergeCell ref="U514:W514"/>
    <mergeCell ref="X514:Z514"/>
    <mergeCell ref="B513:H513"/>
    <mergeCell ref="B517:H517"/>
    <mergeCell ref="I517:K517"/>
    <mergeCell ref="L517:N517"/>
    <mergeCell ref="O517:Q517"/>
    <mergeCell ref="R517:T517"/>
    <mergeCell ref="U517:W517"/>
    <mergeCell ref="X517:Z517"/>
    <mergeCell ref="B522:H522"/>
    <mergeCell ref="I522:K522"/>
    <mergeCell ref="L522:N522"/>
    <mergeCell ref="O522:Q522"/>
    <mergeCell ref="R522:T522"/>
    <mergeCell ref="U522:W522"/>
    <mergeCell ref="X522:Z522"/>
    <mergeCell ref="B521:H521"/>
    <mergeCell ref="I521:K521"/>
    <mergeCell ref="L521:N521"/>
    <mergeCell ref="O521:Q521"/>
    <mergeCell ref="R521:T521"/>
    <mergeCell ref="U521:W521"/>
    <mergeCell ref="X519:Z519"/>
    <mergeCell ref="B520:H520"/>
    <mergeCell ref="I520:K520"/>
    <mergeCell ref="L520:N520"/>
    <mergeCell ref="O520:Q520"/>
    <mergeCell ref="R520:T520"/>
    <mergeCell ref="U520:W520"/>
    <mergeCell ref="X520:Z520"/>
    <mergeCell ref="B519:H519"/>
    <mergeCell ref="I519:K519"/>
    <mergeCell ref="L519:N519"/>
    <mergeCell ref="O519:Q519"/>
    <mergeCell ref="R519:T519"/>
    <mergeCell ref="U519:W519"/>
    <mergeCell ref="X525:Z525"/>
    <mergeCell ref="B526:H526"/>
    <mergeCell ref="I526:K526"/>
    <mergeCell ref="L526:N526"/>
    <mergeCell ref="O526:Q526"/>
    <mergeCell ref="R526:T526"/>
    <mergeCell ref="U526:W526"/>
    <mergeCell ref="X526:Z526"/>
    <mergeCell ref="B525:H525"/>
    <mergeCell ref="I525:K525"/>
    <mergeCell ref="L525:N525"/>
    <mergeCell ref="O525:Q525"/>
    <mergeCell ref="R525:T525"/>
    <mergeCell ref="U525:W525"/>
    <mergeCell ref="X523:Z523"/>
    <mergeCell ref="B524:H524"/>
    <mergeCell ref="I524:K524"/>
    <mergeCell ref="L524:N524"/>
    <mergeCell ref="O524:Q524"/>
    <mergeCell ref="R524:T524"/>
    <mergeCell ref="U524:W524"/>
    <mergeCell ref="X524:Z524"/>
    <mergeCell ref="B523:H523"/>
    <mergeCell ref="I523:K523"/>
    <mergeCell ref="L523:N523"/>
    <mergeCell ref="O523:Q523"/>
    <mergeCell ref="R523:T523"/>
    <mergeCell ref="U523:W523"/>
    <mergeCell ref="X528:Z528"/>
    <mergeCell ref="X530:Z530"/>
    <mergeCell ref="X529:Z529"/>
    <mergeCell ref="B529:H529"/>
    <mergeCell ref="I529:K529"/>
    <mergeCell ref="L529:N529"/>
    <mergeCell ref="O529:Q529"/>
    <mergeCell ref="R529:T529"/>
    <mergeCell ref="U529:W529"/>
    <mergeCell ref="L530:N530"/>
    <mergeCell ref="B527:H527"/>
    <mergeCell ref="I527:K527"/>
    <mergeCell ref="L527:N527"/>
    <mergeCell ref="O527:Q527"/>
    <mergeCell ref="R527:T527"/>
    <mergeCell ref="U527:W527"/>
    <mergeCell ref="R530:T530"/>
    <mergeCell ref="U530:W530"/>
    <mergeCell ref="O536:Q536"/>
    <mergeCell ref="R539:T539"/>
    <mergeCell ref="R543:T543"/>
    <mergeCell ref="I540:K540"/>
    <mergeCell ref="L540:N540"/>
    <mergeCell ref="O540:Q540"/>
    <mergeCell ref="R540:T540"/>
    <mergeCell ref="U540:W540"/>
    <mergeCell ref="U539:W539"/>
    <mergeCell ref="I539:K539"/>
    <mergeCell ref="L539:N539"/>
    <mergeCell ref="I538:K538"/>
    <mergeCell ref="L538:N538"/>
    <mergeCell ref="O538:Q538"/>
    <mergeCell ref="R538:T538"/>
    <mergeCell ref="U538:W538"/>
    <mergeCell ref="I528:K528"/>
    <mergeCell ref="L528:N528"/>
    <mergeCell ref="O528:Q528"/>
    <mergeCell ref="R528:T528"/>
    <mergeCell ref="U528:W528"/>
    <mergeCell ref="X541:Z541"/>
    <mergeCell ref="B542:H542"/>
    <mergeCell ref="I542:K542"/>
    <mergeCell ref="L542:N542"/>
    <mergeCell ref="O542:Q542"/>
    <mergeCell ref="R542:T542"/>
    <mergeCell ref="X542:Z542"/>
    <mergeCell ref="B539:H539"/>
    <mergeCell ref="X537:Z537"/>
    <mergeCell ref="X548:Z548"/>
    <mergeCell ref="B548:H548"/>
    <mergeCell ref="I548:K548"/>
    <mergeCell ref="L548:N548"/>
    <mergeCell ref="O548:Q548"/>
    <mergeCell ref="R548:T548"/>
    <mergeCell ref="U548:W548"/>
    <mergeCell ref="B545:H545"/>
    <mergeCell ref="I545:K545"/>
    <mergeCell ref="B546:H546"/>
    <mergeCell ref="I546:K546"/>
    <mergeCell ref="L546:N546"/>
    <mergeCell ref="O546:Q546"/>
    <mergeCell ref="O545:Q545"/>
    <mergeCell ref="L545:N545"/>
    <mergeCell ref="R547:T547"/>
    <mergeCell ref="X538:Z538"/>
    <mergeCell ref="X546:Z546"/>
    <mergeCell ref="X545:Z545"/>
    <mergeCell ref="B544:H544"/>
    <mergeCell ref="I544:K544"/>
    <mergeCell ref="L544:N544"/>
    <mergeCell ref="O544:Q544"/>
    <mergeCell ref="I552:K552"/>
    <mergeCell ref="L552:N552"/>
    <mergeCell ref="O552:Q552"/>
    <mergeCell ref="R552:T552"/>
    <mergeCell ref="U552:W552"/>
    <mergeCell ref="X552:Z552"/>
    <mergeCell ref="R546:T546"/>
    <mergeCell ref="U546:W546"/>
    <mergeCell ref="U615:W615"/>
    <mergeCell ref="X615:Z615"/>
    <mergeCell ref="C613:K613"/>
    <mergeCell ref="X558:Z558"/>
    <mergeCell ref="B557:H557"/>
    <mergeCell ref="I557:K557"/>
    <mergeCell ref="L557:N557"/>
    <mergeCell ref="O557:Q557"/>
    <mergeCell ref="L558:N558"/>
    <mergeCell ref="R557:T557"/>
    <mergeCell ref="U557:W557"/>
    <mergeCell ref="X557:Z557"/>
    <mergeCell ref="X565:Z565"/>
    <mergeCell ref="B566:H566"/>
    <mergeCell ref="I566:K566"/>
    <mergeCell ref="L566:N566"/>
    <mergeCell ref="O566:Q566"/>
    <mergeCell ref="R566:T566"/>
    <mergeCell ref="U566:W566"/>
    <mergeCell ref="X566:Z566"/>
    <mergeCell ref="X561:Z561"/>
    <mergeCell ref="X562:Z562"/>
    <mergeCell ref="X559:Z559"/>
    <mergeCell ref="X560:Z560"/>
    <mergeCell ref="C645:K645"/>
    <mergeCell ref="L645:N645"/>
    <mergeCell ref="O645:Q645"/>
    <mergeCell ref="C618:K618"/>
    <mergeCell ref="L618:N618"/>
    <mergeCell ref="O618:Q618"/>
    <mergeCell ref="R618:T618"/>
    <mergeCell ref="U613:W613"/>
    <mergeCell ref="X613:Z613"/>
    <mergeCell ref="U614:W614"/>
    <mergeCell ref="X614:Z614"/>
    <mergeCell ref="O613:Q613"/>
    <mergeCell ref="R613:T613"/>
    <mergeCell ref="C614:K614"/>
    <mergeCell ref="L614:N614"/>
    <mergeCell ref="O614:Q614"/>
    <mergeCell ref="R614:T614"/>
    <mergeCell ref="C615:K615"/>
    <mergeCell ref="C617:K617"/>
    <mergeCell ref="L617:N617"/>
    <mergeCell ref="O617:Q617"/>
    <mergeCell ref="R617:T617"/>
    <mergeCell ref="U617:W617"/>
    <mergeCell ref="X617:Z617"/>
    <mergeCell ref="C616:K616"/>
    <mergeCell ref="L616:N616"/>
    <mergeCell ref="X616:Z616"/>
    <mergeCell ref="X623:Z623"/>
    <mergeCell ref="X626:Z626"/>
    <mergeCell ref="C626:K626"/>
    <mergeCell ref="L626:N626"/>
    <mergeCell ref="O626:Q626"/>
    <mergeCell ref="U661:W661"/>
    <mergeCell ref="X661:Z661"/>
    <mergeCell ref="C661:K661"/>
    <mergeCell ref="L661:N661"/>
    <mergeCell ref="O661:Q661"/>
    <mergeCell ref="R661:T661"/>
    <mergeCell ref="O660:Q660"/>
    <mergeCell ref="R660:T660"/>
    <mergeCell ref="X660:Z660"/>
    <mergeCell ref="C659:K659"/>
    <mergeCell ref="L659:N659"/>
    <mergeCell ref="O659:Q659"/>
    <mergeCell ref="R659:T659"/>
    <mergeCell ref="U659:W659"/>
    <mergeCell ref="X659:Z659"/>
    <mergeCell ref="C660:K660"/>
    <mergeCell ref="C658:K658"/>
    <mergeCell ref="L658:N658"/>
    <mergeCell ref="O658:Q658"/>
    <mergeCell ref="R658:T658"/>
    <mergeCell ref="U660:W660"/>
    <mergeCell ref="L660:N660"/>
    <mergeCell ref="U664:W664"/>
    <mergeCell ref="X664:Z664"/>
    <mergeCell ref="C665:K665"/>
    <mergeCell ref="L665:N665"/>
    <mergeCell ref="O665:Q665"/>
    <mergeCell ref="R665:T665"/>
    <mergeCell ref="O664:Q664"/>
    <mergeCell ref="R664:T664"/>
    <mergeCell ref="C664:K664"/>
    <mergeCell ref="L664:N664"/>
    <mergeCell ref="U662:W662"/>
    <mergeCell ref="X662:Z662"/>
    <mergeCell ref="U663:W663"/>
    <mergeCell ref="X663:Z663"/>
    <mergeCell ref="C662:K662"/>
    <mergeCell ref="L662:N662"/>
    <mergeCell ref="O662:Q662"/>
    <mergeCell ref="R662:T662"/>
    <mergeCell ref="C663:K663"/>
    <mergeCell ref="L663:N663"/>
    <mergeCell ref="O663:Q663"/>
    <mergeCell ref="R663:T663"/>
    <mergeCell ref="O674:Q674"/>
    <mergeCell ref="R674:T674"/>
    <mergeCell ref="U674:W674"/>
    <mergeCell ref="X674:Z674"/>
    <mergeCell ref="C675:K675"/>
    <mergeCell ref="L675:N675"/>
    <mergeCell ref="U670:W670"/>
    <mergeCell ref="X670:Z670"/>
    <mergeCell ref="U671:W671"/>
    <mergeCell ref="X671:Z671"/>
    <mergeCell ref="C670:K670"/>
    <mergeCell ref="L670:N670"/>
    <mergeCell ref="X665:Z665"/>
    <mergeCell ref="C668:K668"/>
    <mergeCell ref="L668:N668"/>
    <mergeCell ref="C669:K669"/>
    <mergeCell ref="L669:N669"/>
    <mergeCell ref="X666:Z666"/>
    <mergeCell ref="U667:W667"/>
    <mergeCell ref="X667:Z667"/>
    <mergeCell ref="U669:W669"/>
    <mergeCell ref="X669:Z669"/>
    <mergeCell ref="C693:K693"/>
    <mergeCell ref="L693:N693"/>
    <mergeCell ref="U698:W698"/>
    <mergeCell ref="U700:W700"/>
    <mergeCell ref="C697:K697"/>
    <mergeCell ref="L697:N697"/>
    <mergeCell ref="O697:Q697"/>
    <mergeCell ref="R697:T697"/>
    <mergeCell ref="C666:K666"/>
    <mergeCell ref="L666:N666"/>
    <mergeCell ref="O666:Q666"/>
    <mergeCell ref="R666:T666"/>
    <mergeCell ref="U668:W668"/>
    <mergeCell ref="L678:N678"/>
    <mergeCell ref="C692:K692"/>
    <mergeCell ref="L692:N692"/>
    <mergeCell ref="U687:W687"/>
    <mergeCell ref="U694:W694"/>
    <mergeCell ref="O683:Q683"/>
    <mergeCell ref="R683:T683"/>
    <mergeCell ref="O687:Q687"/>
    <mergeCell ref="R687:T687"/>
    <mergeCell ref="U686:W686"/>
    <mergeCell ref="U688:W688"/>
    <mergeCell ref="C685:K685"/>
    <mergeCell ref="L685:N685"/>
    <mergeCell ref="O685:Q685"/>
    <mergeCell ref="C667:K667"/>
    <mergeCell ref="L667:N667"/>
    <mergeCell ref="O667:Q667"/>
    <mergeCell ref="R667:T667"/>
    <mergeCell ref="C672:K672"/>
    <mergeCell ref="U702:W702"/>
    <mergeCell ref="O616:Q616"/>
    <mergeCell ref="R616:T616"/>
    <mergeCell ref="U616:W616"/>
    <mergeCell ref="C651:K651"/>
    <mergeCell ref="U627:W627"/>
    <mergeCell ref="L640:N640"/>
    <mergeCell ref="L644:N644"/>
    <mergeCell ref="C646:K646"/>
    <mergeCell ref="L646:N646"/>
    <mergeCell ref="O646:Q646"/>
    <mergeCell ref="L632:N632"/>
    <mergeCell ref="O632:Q632"/>
    <mergeCell ref="R632:T632"/>
    <mergeCell ref="R691:T691"/>
    <mergeCell ref="U636:W636"/>
    <mergeCell ref="R696:T696"/>
    <mergeCell ref="R646:T646"/>
    <mergeCell ref="U624:W624"/>
    <mergeCell ref="U626:W626"/>
    <mergeCell ref="C625:K625"/>
    <mergeCell ref="L625:N625"/>
    <mergeCell ref="U677:W677"/>
    <mergeCell ref="O675:Q675"/>
    <mergeCell ref="R675:T675"/>
    <mergeCell ref="U675:W675"/>
    <mergeCell ref="R673:T673"/>
    <mergeCell ref="U673:W673"/>
    <mergeCell ref="R676:Z676"/>
    <mergeCell ref="X672:Z672"/>
    <mergeCell ref="C702:K702"/>
    <mergeCell ref="L702:N702"/>
    <mergeCell ref="R626:T626"/>
    <mergeCell ref="O619:Q619"/>
    <mergeCell ref="R619:T619"/>
    <mergeCell ref="R623:T623"/>
    <mergeCell ref="C624:K624"/>
    <mergeCell ref="L624:N624"/>
    <mergeCell ref="O624:Q624"/>
    <mergeCell ref="R624:T624"/>
    <mergeCell ref="R621:T621"/>
    <mergeCell ref="C623:K623"/>
    <mergeCell ref="L623:N623"/>
    <mergeCell ref="C622:K622"/>
    <mergeCell ref="L622:N622"/>
    <mergeCell ref="C621:K621"/>
    <mergeCell ref="L621:N621"/>
    <mergeCell ref="O621:Q621"/>
    <mergeCell ref="U623:W623"/>
    <mergeCell ref="C619:K619"/>
    <mergeCell ref="L619:N619"/>
    <mergeCell ref="C620:K620"/>
    <mergeCell ref="L620:N620"/>
    <mergeCell ref="O620:Q620"/>
    <mergeCell ref="R620:T620"/>
    <mergeCell ref="R622:T622"/>
    <mergeCell ref="X621:Z621"/>
    <mergeCell ref="X622:Z622"/>
    <mergeCell ref="U622:W622"/>
    <mergeCell ref="O692:Q692"/>
    <mergeCell ref="R692:T692"/>
    <mergeCell ref="O691:Q691"/>
    <mergeCell ref="X627:Z627"/>
    <mergeCell ref="U628:W628"/>
    <mergeCell ref="X628:Z628"/>
    <mergeCell ref="U630:W630"/>
    <mergeCell ref="X630:Z630"/>
    <mergeCell ref="U629:W629"/>
    <mergeCell ref="X629:Z629"/>
    <mergeCell ref="C628:K628"/>
    <mergeCell ref="L628:N628"/>
    <mergeCell ref="O628:Q628"/>
    <mergeCell ref="R628:T628"/>
    <mergeCell ref="C629:K629"/>
    <mergeCell ref="L629:N629"/>
    <mergeCell ref="O625:Q625"/>
    <mergeCell ref="R625:T625"/>
    <mergeCell ref="C627:K627"/>
    <mergeCell ref="L627:N627"/>
    <mergeCell ref="O627:Q627"/>
    <mergeCell ref="R627:T627"/>
    <mergeCell ref="C630:K630"/>
    <mergeCell ref="L630:N630"/>
    <mergeCell ref="O630:Q630"/>
    <mergeCell ref="R630:T630"/>
    <mergeCell ref="O629:Q629"/>
    <mergeCell ref="R629:T629"/>
    <mergeCell ref="X692:Z692"/>
    <mergeCell ref="R702:T702"/>
    <mergeCell ref="R686:T686"/>
    <mergeCell ref="L686:N686"/>
    <mergeCell ref="C681:K681"/>
    <mergeCell ref="L681:N681"/>
    <mergeCell ref="R652:T652"/>
    <mergeCell ref="X654:Z654"/>
    <mergeCell ref="O681:Q681"/>
    <mergeCell ref="R681:T681"/>
    <mergeCell ref="U683:W683"/>
    <mergeCell ref="C682:K682"/>
    <mergeCell ref="L682:N682"/>
    <mergeCell ref="O682:Q682"/>
    <mergeCell ref="R682:T682"/>
    <mergeCell ref="U681:W681"/>
    <mergeCell ref="U678:W678"/>
    <mergeCell ref="U680:W680"/>
    <mergeCell ref="U679:W679"/>
    <mergeCell ref="X675:Z675"/>
    <mergeCell ref="X673:Z673"/>
    <mergeCell ref="L691:N691"/>
    <mergeCell ref="C687:K687"/>
    <mergeCell ref="C688:K688"/>
    <mergeCell ref="C686:K686"/>
    <mergeCell ref="O686:Q686"/>
    <mergeCell ref="C683:K683"/>
    <mergeCell ref="L683:N683"/>
    <mergeCell ref="C684:K684"/>
    <mergeCell ref="L684:N684"/>
    <mergeCell ref="C653:K653"/>
    <mergeCell ref="L653:N653"/>
    <mergeCell ref="X683:Z683"/>
    <mergeCell ref="U649:W649"/>
    <mergeCell ref="X649:Z649"/>
    <mergeCell ref="B638:Z638"/>
    <mergeCell ref="C648:K648"/>
    <mergeCell ref="C678:K678"/>
    <mergeCell ref="R703:T703"/>
    <mergeCell ref="O695:Q695"/>
    <mergeCell ref="L713:N713"/>
    <mergeCell ref="O701:Q701"/>
    <mergeCell ref="R701:T701"/>
    <mergeCell ref="C708:K708"/>
    <mergeCell ref="L708:N708"/>
    <mergeCell ref="O708:Q708"/>
    <mergeCell ref="R708:T708"/>
    <mergeCell ref="O707:Q707"/>
    <mergeCell ref="R707:T707"/>
    <mergeCell ref="C703:K703"/>
    <mergeCell ref="L703:N703"/>
    <mergeCell ref="C671:K671"/>
    <mergeCell ref="L671:N671"/>
    <mergeCell ref="O671:Q671"/>
    <mergeCell ref="R671:T671"/>
    <mergeCell ref="C698:K698"/>
    <mergeCell ref="L698:N698"/>
    <mergeCell ref="O698:Q698"/>
    <mergeCell ref="R698:T698"/>
    <mergeCell ref="C699:K699"/>
    <mergeCell ref="L699:N699"/>
    <mergeCell ref="O699:Q699"/>
    <mergeCell ref="R699:T699"/>
    <mergeCell ref="C700:K700"/>
    <mergeCell ref="O702:Q702"/>
    <mergeCell ref="C689:K689"/>
    <mergeCell ref="L689:N689"/>
    <mergeCell ref="O689:Q689"/>
    <mergeCell ref="R689:T689"/>
    <mergeCell ref="U691:W691"/>
    <mergeCell ref="X691:Z691"/>
    <mergeCell ref="C690:K690"/>
    <mergeCell ref="L690:N690"/>
    <mergeCell ref="R688:T688"/>
    <mergeCell ref="C679:K679"/>
    <mergeCell ref="L679:N679"/>
    <mergeCell ref="C680:K680"/>
    <mergeCell ref="L680:N680"/>
    <mergeCell ref="O680:Q680"/>
    <mergeCell ref="R680:T680"/>
    <mergeCell ref="C655:K655"/>
    <mergeCell ref="L655:N655"/>
    <mergeCell ref="O655:Q655"/>
    <mergeCell ref="R655:T655"/>
    <mergeCell ref="X682:Z682"/>
    <mergeCell ref="X681:Z681"/>
    <mergeCell ref="L687:N687"/>
    <mergeCell ref="X668:Z668"/>
    <mergeCell ref="L672:N672"/>
    <mergeCell ref="O672:Q672"/>
    <mergeCell ref="R672:T672"/>
    <mergeCell ref="C677:K677"/>
    <mergeCell ref="L677:N677"/>
    <mergeCell ref="O677:Q677"/>
    <mergeCell ref="R677:T677"/>
    <mergeCell ref="C674:K674"/>
    <mergeCell ref="L674:N674"/>
    <mergeCell ref="C724:K724"/>
    <mergeCell ref="L724:N724"/>
    <mergeCell ref="O724:Q724"/>
    <mergeCell ref="R724:T724"/>
    <mergeCell ref="U724:W724"/>
    <mergeCell ref="C722:K722"/>
    <mergeCell ref="L722:N722"/>
    <mergeCell ref="C719:K719"/>
    <mergeCell ref="L719:N719"/>
    <mergeCell ref="O719:Q719"/>
    <mergeCell ref="R719:T719"/>
    <mergeCell ref="U719:W719"/>
    <mergeCell ref="O704:Q704"/>
    <mergeCell ref="R704:T704"/>
    <mergeCell ref="C718:K718"/>
    <mergeCell ref="C695:K695"/>
    <mergeCell ref="L695:N695"/>
    <mergeCell ref="C696:K696"/>
    <mergeCell ref="L696:N696"/>
    <mergeCell ref="O696:Q696"/>
    <mergeCell ref="U718:W718"/>
    <mergeCell ref="C716:K716"/>
    <mergeCell ref="C709:K709"/>
    <mergeCell ref="C704:K704"/>
    <mergeCell ref="L704:N704"/>
    <mergeCell ref="R705:T705"/>
    <mergeCell ref="C711:K711"/>
    <mergeCell ref="C710:K710"/>
    <mergeCell ref="R713:T713"/>
    <mergeCell ref="O703:Q703"/>
    <mergeCell ref="C715:K715"/>
    <mergeCell ref="U699:W699"/>
    <mergeCell ref="C717:K717"/>
    <mergeCell ref="L716:N716"/>
    <mergeCell ref="O716:Q716"/>
    <mergeCell ref="R716:T716"/>
    <mergeCell ref="U716:W716"/>
    <mergeCell ref="L717:N717"/>
    <mergeCell ref="O717:Q717"/>
    <mergeCell ref="R717:T717"/>
    <mergeCell ref="U717:W717"/>
    <mergeCell ref="U652:W652"/>
    <mergeCell ref="X652:Z652"/>
    <mergeCell ref="U653:W653"/>
    <mergeCell ref="X653:Z653"/>
    <mergeCell ref="X655:Z655"/>
    <mergeCell ref="D214:K214"/>
    <mergeCell ref="L214:N214"/>
    <mergeCell ref="U710:W710"/>
    <mergeCell ref="X710:Z710"/>
    <mergeCell ref="L711:N711"/>
    <mergeCell ref="O711:Q711"/>
    <mergeCell ref="R711:T711"/>
    <mergeCell ref="U711:W711"/>
    <mergeCell ref="U666:W666"/>
    <mergeCell ref="U631:W631"/>
    <mergeCell ref="X631:Z631"/>
    <mergeCell ref="C652:K652"/>
    <mergeCell ref="R700:T700"/>
    <mergeCell ref="C701:K701"/>
    <mergeCell ref="L701:N701"/>
    <mergeCell ref="X637:Z637"/>
    <mergeCell ref="L634:N634"/>
    <mergeCell ref="L215:N215"/>
    <mergeCell ref="R635:T635"/>
    <mergeCell ref="U637:W637"/>
    <mergeCell ref="C636:K636"/>
    <mergeCell ref="L636:N636"/>
    <mergeCell ref="O636:Q636"/>
    <mergeCell ref="R636:T636"/>
    <mergeCell ref="C633:K633"/>
    <mergeCell ref="O634:Q634"/>
    <mergeCell ref="R634:T634"/>
    <mergeCell ref="O633:Q633"/>
    <mergeCell ref="R633:T633"/>
    <mergeCell ref="X635:Z635"/>
    <mergeCell ref="U634:W634"/>
    <mergeCell ref="X634:Z634"/>
    <mergeCell ref="C631:K631"/>
    <mergeCell ref="L631:N631"/>
    <mergeCell ref="O631:Q631"/>
    <mergeCell ref="R631:T631"/>
    <mergeCell ref="U633:W633"/>
    <mergeCell ref="X633:Z633"/>
    <mergeCell ref="U632:W632"/>
    <mergeCell ref="X632:Z632"/>
    <mergeCell ref="C632:K632"/>
    <mergeCell ref="C637:K637"/>
    <mergeCell ref="X636:Z636"/>
    <mergeCell ref="C635:K635"/>
    <mergeCell ref="L635:N635"/>
    <mergeCell ref="U697:W697"/>
    <mergeCell ref="L710:N710"/>
    <mergeCell ref="O710:Q710"/>
    <mergeCell ref="R710:T710"/>
    <mergeCell ref="O654:Q654"/>
    <mergeCell ref="R654:T654"/>
    <mergeCell ref="C654:K654"/>
    <mergeCell ref="L654:N654"/>
    <mergeCell ref="C723:K723"/>
    <mergeCell ref="D215:K215"/>
    <mergeCell ref="D211:K211"/>
    <mergeCell ref="L211:N211"/>
    <mergeCell ref="O211:R211"/>
    <mergeCell ref="S211:V211"/>
    <mergeCell ref="W211:Z211"/>
    <mergeCell ref="O218:R218"/>
    <mergeCell ref="S218:V218"/>
    <mergeCell ref="W218:Z218"/>
    <mergeCell ref="U641:W641"/>
    <mergeCell ref="D219:K219"/>
    <mergeCell ref="L219:N219"/>
    <mergeCell ref="O219:R219"/>
    <mergeCell ref="S219:V219"/>
    <mergeCell ref="W219:Z219"/>
    <mergeCell ref="O217:R217"/>
    <mergeCell ref="S217:V217"/>
    <mergeCell ref="W215:Z215"/>
    <mergeCell ref="D218:K218"/>
    <mergeCell ref="L218:N218"/>
    <mergeCell ref="S212:V212"/>
    <mergeCell ref="Y224:Z224"/>
    <mergeCell ref="O635:Q635"/>
    <mergeCell ref="L79:P79"/>
    <mergeCell ref="Q79:U79"/>
    <mergeCell ref="V79:Z79"/>
    <mergeCell ref="B76:F76"/>
    <mergeCell ref="G76:K76"/>
    <mergeCell ref="L76:P76"/>
    <mergeCell ref="Q76:U76"/>
    <mergeCell ref="V76:Z76"/>
    <mergeCell ref="B77:F77"/>
    <mergeCell ref="G77:K77"/>
    <mergeCell ref="L77:P77"/>
    <mergeCell ref="Q77:U77"/>
    <mergeCell ref="V77:Z77"/>
    <mergeCell ref="B78:F78"/>
    <mergeCell ref="G78:K78"/>
    <mergeCell ref="L78:P78"/>
    <mergeCell ref="B75:F75"/>
    <mergeCell ref="G75:K75"/>
    <mergeCell ref="L75:P75"/>
    <mergeCell ref="Q75:U75"/>
    <mergeCell ref="U64:Z64"/>
    <mergeCell ref="U65:Z65"/>
    <mergeCell ref="B72:Z72"/>
    <mergeCell ref="O60:T60"/>
    <mergeCell ref="U60:Z60"/>
    <mergeCell ref="B92:F92"/>
    <mergeCell ref="G92:K92"/>
    <mergeCell ref="L92:P92"/>
    <mergeCell ref="Q92:U92"/>
    <mergeCell ref="V92:Z92"/>
    <mergeCell ref="L91:P91"/>
    <mergeCell ref="Q91:U91"/>
    <mergeCell ref="B93:F93"/>
    <mergeCell ref="B90:F90"/>
    <mergeCell ref="G90:K90"/>
    <mergeCell ref="L90:P90"/>
    <mergeCell ref="Q90:U90"/>
    <mergeCell ref="V90:Z90"/>
    <mergeCell ref="B91:F91"/>
    <mergeCell ref="G91:K91"/>
    <mergeCell ref="V91:Z91"/>
    <mergeCell ref="B80:F80"/>
    <mergeCell ref="G80:K80"/>
    <mergeCell ref="B86:Z86"/>
    <mergeCell ref="B88:F89"/>
    <mergeCell ref="G88:K89"/>
    <mergeCell ref="L88:Z88"/>
    <mergeCell ref="L89:P89"/>
    <mergeCell ref="Q89:U89"/>
    <mergeCell ref="V89:Z89"/>
    <mergeCell ref="L81:P81"/>
    <mergeCell ref="L93:P93"/>
    <mergeCell ref="Q93:U93"/>
    <mergeCell ref="V93:Z93"/>
    <mergeCell ref="B112:F112"/>
    <mergeCell ref="B113:F113"/>
    <mergeCell ref="B116:F116"/>
    <mergeCell ref="B117:F117"/>
    <mergeCell ref="B108:Z108"/>
    <mergeCell ref="B111:F111"/>
    <mergeCell ref="G111:I111"/>
    <mergeCell ref="J111:L111"/>
    <mergeCell ref="M111:O111"/>
    <mergeCell ref="P111:R111"/>
    <mergeCell ref="S111:T111"/>
    <mergeCell ref="U111:W111"/>
    <mergeCell ref="X111:Z111"/>
    <mergeCell ref="B94:F94"/>
    <mergeCell ref="G94:K94"/>
    <mergeCell ref="L94:P94"/>
    <mergeCell ref="Q94:U94"/>
    <mergeCell ref="V94:Z94"/>
    <mergeCell ref="B95:F95"/>
    <mergeCell ref="G95:K95"/>
    <mergeCell ref="L95:P95"/>
    <mergeCell ref="Q95:U95"/>
    <mergeCell ref="V95:Z95"/>
    <mergeCell ref="S112:T112"/>
    <mergeCell ref="S113:T113"/>
    <mergeCell ref="M117:O117"/>
    <mergeCell ref="P112:R112"/>
    <mergeCell ref="P113:R113"/>
    <mergeCell ref="P116:R116"/>
    <mergeCell ref="P117:R117"/>
    <mergeCell ref="M116:O116"/>
    <mergeCell ref="U112:W112"/>
    <mergeCell ref="B126:H126"/>
    <mergeCell ref="I126:N126"/>
    <mergeCell ref="O126:T126"/>
    <mergeCell ref="U126:Z126"/>
    <mergeCell ref="B127:H127"/>
    <mergeCell ref="I127:N127"/>
    <mergeCell ref="O127:T127"/>
    <mergeCell ref="U127:Z127"/>
    <mergeCell ref="B124:H124"/>
    <mergeCell ref="I124:N124"/>
    <mergeCell ref="O124:T124"/>
    <mergeCell ref="U124:Z124"/>
    <mergeCell ref="B125:H125"/>
    <mergeCell ref="I125:N125"/>
    <mergeCell ref="O125:T125"/>
    <mergeCell ref="U125:Z125"/>
    <mergeCell ref="B118:F118"/>
    <mergeCell ref="B123:H123"/>
    <mergeCell ref="I123:N123"/>
    <mergeCell ref="O123:T123"/>
    <mergeCell ref="U123:Z123"/>
    <mergeCell ref="M118:O118"/>
    <mergeCell ref="P118:R118"/>
    <mergeCell ref="G118:I118"/>
    <mergeCell ref="B115:F115"/>
    <mergeCell ref="M112:O112"/>
    <mergeCell ref="B114:F114"/>
    <mergeCell ref="G114:I114"/>
    <mergeCell ref="G115:I115"/>
    <mergeCell ref="M113:O113"/>
    <mergeCell ref="U132:Z132"/>
    <mergeCell ref="Y134:Z134"/>
    <mergeCell ref="E135:I135"/>
    <mergeCell ref="B132:H132"/>
    <mergeCell ref="I130:N130"/>
    <mergeCell ref="O130:T130"/>
    <mergeCell ref="U130:Z130"/>
    <mergeCell ref="I131:N131"/>
    <mergeCell ref="O131:T131"/>
    <mergeCell ref="U131:Z131"/>
    <mergeCell ref="I128:N128"/>
    <mergeCell ref="O128:T128"/>
    <mergeCell ref="U128:Z128"/>
    <mergeCell ref="I129:N129"/>
    <mergeCell ref="O129:T129"/>
    <mergeCell ref="U129:Z129"/>
    <mergeCell ref="B130:H130"/>
    <mergeCell ref="B128:H128"/>
    <mergeCell ref="B129:H129"/>
    <mergeCell ref="B131:H131"/>
    <mergeCell ref="B140:H140"/>
    <mergeCell ref="I140:L140"/>
    <mergeCell ref="M140:Q140"/>
    <mergeCell ref="B143:H143"/>
    <mergeCell ref="I143:L143"/>
    <mergeCell ref="M143:Q143"/>
    <mergeCell ref="B141:H141"/>
    <mergeCell ref="I141:L141"/>
    <mergeCell ref="M141:Q141"/>
    <mergeCell ref="B142:H142"/>
    <mergeCell ref="B137:H138"/>
    <mergeCell ref="I137:L138"/>
    <mergeCell ref="M137:Q138"/>
    <mergeCell ref="B139:H139"/>
    <mergeCell ref="I139:L139"/>
    <mergeCell ref="M139:Q139"/>
    <mergeCell ref="I132:N132"/>
    <mergeCell ref="O132:T132"/>
    <mergeCell ref="I142:L142"/>
    <mergeCell ref="M142:Q142"/>
    <mergeCell ref="A155:Z155"/>
    <mergeCell ref="B158:Z158"/>
    <mergeCell ref="B159:Z164"/>
    <mergeCell ref="B170:Z170"/>
    <mergeCell ref="B171:Z178"/>
    <mergeCell ref="B181:P182"/>
    <mergeCell ref="Q181:W182"/>
    <mergeCell ref="B144:H144"/>
    <mergeCell ref="I144:L144"/>
    <mergeCell ref="M144:Q144"/>
    <mergeCell ref="B145:H145"/>
    <mergeCell ref="I145:L145"/>
    <mergeCell ref="M145:Q145"/>
    <mergeCell ref="C192:Z192"/>
    <mergeCell ref="B209:C210"/>
    <mergeCell ref="D209:K210"/>
    <mergeCell ref="L209:N210"/>
    <mergeCell ref="O209:R210"/>
    <mergeCell ref="S209:Z209"/>
    <mergeCell ref="S210:V210"/>
    <mergeCell ref="W210:Z210"/>
    <mergeCell ref="B187:P187"/>
    <mergeCell ref="Q187:W187"/>
    <mergeCell ref="B188:P188"/>
    <mergeCell ref="Q188:W188"/>
    <mergeCell ref="B186:P186"/>
    <mergeCell ref="Q186:W186"/>
    <mergeCell ref="B190:Q190"/>
    <mergeCell ref="B183:P183"/>
    <mergeCell ref="Q183:W183"/>
    <mergeCell ref="B185:P185"/>
    <mergeCell ref="B184:P184"/>
    <mergeCell ref="E225:I225"/>
    <mergeCell ref="B227:H228"/>
    <mergeCell ref="I227:L228"/>
    <mergeCell ref="M227:P228"/>
    <mergeCell ref="D222:K222"/>
    <mergeCell ref="L222:N222"/>
    <mergeCell ref="O222:R222"/>
    <mergeCell ref="S222:V222"/>
    <mergeCell ref="W222:Z222"/>
    <mergeCell ref="D221:K221"/>
    <mergeCell ref="L221:N221"/>
    <mergeCell ref="O221:R221"/>
    <mergeCell ref="S221:V221"/>
    <mergeCell ref="W221:Z221"/>
    <mergeCell ref="D216:K216"/>
    <mergeCell ref="L216:N216"/>
    <mergeCell ref="O216:R216"/>
    <mergeCell ref="S216:V216"/>
    <mergeCell ref="W216:Z216"/>
    <mergeCell ref="D220:K220"/>
    <mergeCell ref="L220:N220"/>
    <mergeCell ref="O220:R220"/>
    <mergeCell ref="D217:K217"/>
    <mergeCell ref="L217:N217"/>
    <mergeCell ref="W217:Z217"/>
    <mergeCell ref="B234:H234"/>
    <mergeCell ref="I234:L234"/>
    <mergeCell ref="M234:P234"/>
    <mergeCell ref="B231:H231"/>
    <mergeCell ref="I231:L231"/>
    <mergeCell ref="M231:P231"/>
    <mergeCell ref="B233:H233"/>
    <mergeCell ref="I233:L233"/>
    <mergeCell ref="M233:P233"/>
    <mergeCell ref="B232:H232"/>
    <mergeCell ref="B229:H229"/>
    <mergeCell ref="I229:L229"/>
    <mergeCell ref="M229:P229"/>
    <mergeCell ref="B230:H230"/>
    <mergeCell ref="I230:L230"/>
    <mergeCell ref="M230:P230"/>
    <mergeCell ref="I232:L232"/>
    <mergeCell ref="M232:P232"/>
    <mergeCell ref="C237:Z237"/>
    <mergeCell ref="B243:Z248"/>
    <mergeCell ref="E251:I251"/>
    <mergeCell ref="W252:Z252"/>
    <mergeCell ref="D285:H285"/>
    <mergeCell ref="I285:L285"/>
    <mergeCell ref="M285:P285"/>
    <mergeCell ref="Q285:U285"/>
    <mergeCell ref="V285:Z285"/>
    <mergeCell ref="B283:C284"/>
    <mergeCell ref="D283:H284"/>
    <mergeCell ref="I283:L284"/>
    <mergeCell ref="M283:P284"/>
    <mergeCell ref="Q283:Z283"/>
    <mergeCell ref="Q284:U284"/>
    <mergeCell ref="V284:Z284"/>
    <mergeCell ref="B261:H261"/>
    <mergeCell ref="I261:L261"/>
    <mergeCell ref="B262:Z262"/>
    <mergeCell ref="B263:Z268"/>
    <mergeCell ref="C272:Z272"/>
    <mergeCell ref="B281:Z281"/>
    <mergeCell ref="B253:H254"/>
    <mergeCell ref="I253:L254"/>
    <mergeCell ref="B258:H258"/>
    <mergeCell ref="I258:L258"/>
    <mergeCell ref="B259:H259"/>
    <mergeCell ref="I260:L260"/>
    <mergeCell ref="B255:H255"/>
    <mergeCell ref="I255:L255"/>
    <mergeCell ref="B256:H256"/>
    <mergeCell ref="D288:H288"/>
    <mergeCell ref="I288:L288"/>
    <mergeCell ref="M288:P288"/>
    <mergeCell ref="Q288:U288"/>
    <mergeCell ref="V288:Z288"/>
    <mergeCell ref="D287:H287"/>
    <mergeCell ref="I287:L287"/>
    <mergeCell ref="M287:P287"/>
    <mergeCell ref="Q287:U287"/>
    <mergeCell ref="V287:Z287"/>
    <mergeCell ref="D286:H286"/>
    <mergeCell ref="I286:L286"/>
    <mergeCell ref="M286:P286"/>
    <mergeCell ref="Q286:U286"/>
    <mergeCell ref="V286:Z286"/>
    <mergeCell ref="I256:L256"/>
    <mergeCell ref="B257:H257"/>
    <mergeCell ref="I257:L257"/>
    <mergeCell ref="I289:L289"/>
    <mergeCell ref="M289:P289"/>
    <mergeCell ref="Q289:U289"/>
    <mergeCell ref="V289:Z289"/>
    <mergeCell ref="D290:H290"/>
    <mergeCell ref="I290:L290"/>
    <mergeCell ref="M290:P290"/>
    <mergeCell ref="Q290:U290"/>
    <mergeCell ref="V290:Z290"/>
    <mergeCell ref="D289:H289"/>
    <mergeCell ref="B297:Z297"/>
    <mergeCell ref="B298:Z298"/>
    <mergeCell ref="B301:I302"/>
    <mergeCell ref="J301:Q302"/>
    <mergeCell ref="R301:V302"/>
    <mergeCell ref="W301:Z302"/>
    <mergeCell ref="D296:H296"/>
    <mergeCell ref="I296:L296"/>
    <mergeCell ref="M296:P296"/>
    <mergeCell ref="Q296:U296"/>
    <mergeCell ref="V296:Z296"/>
    <mergeCell ref="D295:H295"/>
    <mergeCell ref="I295:L295"/>
    <mergeCell ref="M295:P295"/>
    <mergeCell ref="Q295:U295"/>
    <mergeCell ref="V295:Z295"/>
    <mergeCell ref="D291:H291"/>
    <mergeCell ref="I293:L293"/>
    <mergeCell ref="M293:P293"/>
    <mergeCell ref="I291:L291"/>
    <mergeCell ref="M291:P291"/>
    <mergeCell ref="Q291:U291"/>
    <mergeCell ref="R306:V306"/>
    <mergeCell ref="W306:Z306"/>
    <mergeCell ref="J303:Q303"/>
    <mergeCell ref="R303:V303"/>
    <mergeCell ref="W303:Z303"/>
    <mergeCell ref="B304:I304"/>
    <mergeCell ref="J304:Q304"/>
    <mergeCell ref="R304:V304"/>
    <mergeCell ref="W304:Z304"/>
    <mergeCell ref="B303:I303"/>
    <mergeCell ref="N312:O312"/>
    <mergeCell ref="P312:Q312"/>
    <mergeCell ref="R312:S312"/>
    <mergeCell ref="W307:Z307"/>
    <mergeCell ref="B305:I305"/>
    <mergeCell ref="J305:Q305"/>
    <mergeCell ref="X332:Z332"/>
    <mergeCell ref="B334:F334"/>
    <mergeCell ref="G334:K334"/>
    <mergeCell ref="L334:P334"/>
    <mergeCell ref="Q334:S334"/>
    <mergeCell ref="T334:U334"/>
    <mergeCell ref="V334:W334"/>
    <mergeCell ref="X334:Z334"/>
    <mergeCell ref="B333:F333"/>
    <mergeCell ref="G333:K333"/>
    <mergeCell ref="L333:P333"/>
    <mergeCell ref="Q333:S333"/>
    <mergeCell ref="T333:U333"/>
    <mergeCell ref="V333:W333"/>
    <mergeCell ref="P313:Q313"/>
    <mergeCell ref="R313:S313"/>
    <mergeCell ref="O315:S315"/>
    <mergeCell ref="G329:Z329"/>
    <mergeCell ref="B332:F332"/>
    <mergeCell ref="G332:K332"/>
    <mergeCell ref="L332:P332"/>
    <mergeCell ref="Q332:S332"/>
    <mergeCell ref="T332:U332"/>
    <mergeCell ref="V332:W332"/>
    <mergeCell ref="B313:C313"/>
    <mergeCell ref="D313:E313"/>
    <mergeCell ref="F313:G313"/>
    <mergeCell ref="H313:I313"/>
    <mergeCell ref="J313:K313"/>
    <mergeCell ref="L313:M313"/>
    <mergeCell ref="N313:O313"/>
    <mergeCell ref="B342:Z342"/>
    <mergeCell ref="B343:Z343"/>
    <mergeCell ref="B345:Z345"/>
    <mergeCell ref="B346:Z346"/>
    <mergeCell ref="B347:Z347"/>
    <mergeCell ref="B348:Z348"/>
    <mergeCell ref="X335:Z335"/>
    <mergeCell ref="B336:F336"/>
    <mergeCell ref="G336:K336"/>
    <mergeCell ref="L336:P336"/>
    <mergeCell ref="Q336:S336"/>
    <mergeCell ref="T336:U336"/>
    <mergeCell ref="V336:W336"/>
    <mergeCell ref="X336:Z336"/>
    <mergeCell ref="B335:F335"/>
    <mergeCell ref="G335:K335"/>
    <mergeCell ref="L335:P335"/>
    <mergeCell ref="Q335:S335"/>
    <mergeCell ref="T335:U335"/>
    <mergeCell ref="V335:W335"/>
    <mergeCell ref="R358:T358"/>
    <mergeCell ref="U358:W358"/>
    <mergeCell ref="X358:Z358"/>
    <mergeCell ref="C359:H359"/>
    <mergeCell ref="I359:K359"/>
    <mergeCell ref="L359:N359"/>
    <mergeCell ref="O359:Q359"/>
    <mergeCell ref="R359:T359"/>
    <mergeCell ref="U359:W359"/>
    <mergeCell ref="X359:Z359"/>
    <mergeCell ref="B352:Z352"/>
    <mergeCell ref="B357:B358"/>
    <mergeCell ref="C357:H358"/>
    <mergeCell ref="I357:N357"/>
    <mergeCell ref="O357:T357"/>
    <mergeCell ref="U357:Z357"/>
    <mergeCell ref="I358:K358"/>
    <mergeCell ref="L358:N358"/>
    <mergeCell ref="O358:Q358"/>
    <mergeCell ref="B353:Y353"/>
    <mergeCell ref="B374:G374"/>
    <mergeCell ref="H374:M374"/>
    <mergeCell ref="N374:S374"/>
    <mergeCell ref="B375:D375"/>
    <mergeCell ref="E375:F375"/>
    <mergeCell ref="H375:J375"/>
    <mergeCell ref="K375:L375"/>
    <mergeCell ref="N375:P375"/>
    <mergeCell ref="Q375:R375"/>
    <mergeCell ref="X360:Z360"/>
    <mergeCell ref="C361:H361"/>
    <mergeCell ref="I361:K361"/>
    <mergeCell ref="L361:N361"/>
    <mergeCell ref="O361:Q361"/>
    <mergeCell ref="R361:T361"/>
    <mergeCell ref="U361:W361"/>
    <mergeCell ref="X361:Z361"/>
    <mergeCell ref="C360:H360"/>
    <mergeCell ref="I360:K360"/>
    <mergeCell ref="L360:N360"/>
    <mergeCell ref="O360:Q360"/>
    <mergeCell ref="R360:T360"/>
    <mergeCell ref="U360:W360"/>
    <mergeCell ref="Q380:R380"/>
    <mergeCell ref="B381:D381"/>
    <mergeCell ref="E381:F381"/>
    <mergeCell ref="H381:J381"/>
    <mergeCell ref="K381:L381"/>
    <mergeCell ref="N381:P381"/>
    <mergeCell ref="Q381:R381"/>
    <mergeCell ref="N376:P376"/>
    <mergeCell ref="Q376:R376"/>
    <mergeCell ref="B379:G379"/>
    <mergeCell ref="H379:M379"/>
    <mergeCell ref="N379:S379"/>
    <mergeCell ref="B380:D380"/>
    <mergeCell ref="E380:F380"/>
    <mergeCell ref="H380:J380"/>
    <mergeCell ref="K380:L380"/>
    <mergeCell ref="N380:P380"/>
    <mergeCell ref="E376:F376"/>
    <mergeCell ref="H376:J376"/>
    <mergeCell ref="K376:L376"/>
    <mergeCell ref="H383:M383"/>
    <mergeCell ref="B384:D384"/>
    <mergeCell ref="E384:F384"/>
    <mergeCell ref="H384:J384"/>
    <mergeCell ref="K384:L384"/>
    <mergeCell ref="B385:D385"/>
    <mergeCell ref="E385:F385"/>
    <mergeCell ref="H385:J385"/>
    <mergeCell ref="K385:L385"/>
    <mergeCell ref="B383:G383"/>
    <mergeCell ref="S393:V393"/>
    <mergeCell ref="W393:Z393"/>
    <mergeCell ref="B392:F392"/>
    <mergeCell ref="K392:N392"/>
    <mergeCell ref="O392:R392"/>
    <mergeCell ref="S394:V394"/>
    <mergeCell ref="W394:Z394"/>
    <mergeCell ref="S389:V389"/>
    <mergeCell ref="W389:Z389"/>
    <mergeCell ref="B389:F389"/>
    <mergeCell ref="G389:J389"/>
    <mergeCell ref="K389:N389"/>
    <mergeCell ref="A386:Z386"/>
    <mergeCell ref="B388:V388"/>
    <mergeCell ref="W390:Z390"/>
    <mergeCell ref="O393:R393"/>
    <mergeCell ref="K390:N390"/>
    <mergeCell ref="O532:Q532"/>
    <mergeCell ref="R532:T532"/>
    <mergeCell ref="U532:W532"/>
    <mergeCell ref="X532:Z532"/>
    <mergeCell ref="B528:H528"/>
    <mergeCell ref="B540:H540"/>
    <mergeCell ref="B532:H532"/>
    <mergeCell ref="I532:K532"/>
    <mergeCell ref="B534:H534"/>
    <mergeCell ref="B538:H538"/>
    <mergeCell ref="B395:F395"/>
    <mergeCell ref="G395:J395"/>
    <mergeCell ref="K395:N395"/>
    <mergeCell ref="O395:R395"/>
    <mergeCell ref="S395:V395"/>
    <mergeCell ref="W395:Z395"/>
    <mergeCell ref="S391:V391"/>
    <mergeCell ref="W391:Z391"/>
    <mergeCell ref="B535:H535"/>
    <mergeCell ref="I535:K535"/>
    <mergeCell ref="L535:N535"/>
    <mergeCell ref="O535:Q535"/>
    <mergeCell ref="R535:T535"/>
    <mergeCell ref="U535:W535"/>
    <mergeCell ref="X539:Z539"/>
    <mergeCell ref="I534:K534"/>
    <mergeCell ref="L534:N534"/>
    <mergeCell ref="O534:Q534"/>
    <mergeCell ref="R534:T534"/>
    <mergeCell ref="U534:W534"/>
    <mergeCell ref="R536:T536"/>
    <mergeCell ref="L536:N536"/>
    <mergeCell ref="R559:T559"/>
    <mergeCell ref="B541:H541"/>
    <mergeCell ref="I541:K541"/>
    <mergeCell ref="L541:N541"/>
    <mergeCell ref="O541:Q541"/>
    <mergeCell ref="R541:T541"/>
    <mergeCell ref="U541:W541"/>
    <mergeCell ref="B547:H547"/>
    <mergeCell ref="R553:T553"/>
    <mergeCell ref="U553:W553"/>
    <mergeCell ref="O480:T480"/>
    <mergeCell ref="U480:Z480"/>
    <mergeCell ref="I481:N481"/>
    <mergeCell ref="O481:T481"/>
    <mergeCell ref="U481:Z481"/>
    <mergeCell ref="B508:H508"/>
    <mergeCell ref="B506:H506"/>
    <mergeCell ref="O530:Q530"/>
    <mergeCell ref="X527:Z527"/>
    <mergeCell ref="X540:Z540"/>
    <mergeCell ref="B530:H530"/>
    <mergeCell ref="I530:K530"/>
    <mergeCell ref="X534:Z534"/>
    <mergeCell ref="X535:Z535"/>
    <mergeCell ref="X533:Z533"/>
    <mergeCell ref="B533:H533"/>
    <mergeCell ref="I533:K533"/>
    <mergeCell ref="L533:N533"/>
    <mergeCell ref="O533:Q533"/>
    <mergeCell ref="R533:T533"/>
    <mergeCell ref="U533:W533"/>
    <mergeCell ref="L532:N532"/>
    <mergeCell ref="X550:Z550"/>
    <mergeCell ref="B565:H565"/>
    <mergeCell ref="I565:K565"/>
    <mergeCell ref="L565:N565"/>
    <mergeCell ref="O565:Q565"/>
    <mergeCell ref="R565:T565"/>
    <mergeCell ref="U565:W565"/>
    <mergeCell ref="X563:Z563"/>
    <mergeCell ref="B564:H564"/>
    <mergeCell ref="I564:K564"/>
    <mergeCell ref="L564:N564"/>
    <mergeCell ref="O564:Q564"/>
    <mergeCell ref="R564:T564"/>
    <mergeCell ref="U564:W564"/>
    <mergeCell ref="X564:Z564"/>
    <mergeCell ref="B563:H563"/>
    <mergeCell ref="I563:K563"/>
    <mergeCell ref="L563:N563"/>
    <mergeCell ref="O563:Q563"/>
    <mergeCell ref="R563:T563"/>
    <mergeCell ref="U563:W563"/>
    <mergeCell ref="U559:W559"/>
    <mergeCell ref="B562:H562"/>
    <mergeCell ref="I562:K562"/>
    <mergeCell ref="L562:N562"/>
    <mergeCell ref="O562:Q562"/>
    <mergeCell ref="R562:T562"/>
    <mergeCell ref="U562:W562"/>
    <mergeCell ref="B559:H559"/>
    <mergeCell ref="I559:K559"/>
    <mergeCell ref="L559:N559"/>
    <mergeCell ref="O559:Q559"/>
    <mergeCell ref="X569:Z569"/>
    <mergeCell ref="B570:H570"/>
    <mergeCell ref="I570:K570"/>
    <mergeCell ref="L570:N570"/>
    <mergeCell ref="O570:Q570"/>
    <mergeCell ref="R570:T570"/>
    <mergeCell ref="U570:W570"/>
    <mergeCell ref="X570:Z570"/>
    <mergeCell ref="B569:H569"/>
    <mergeCell ref="I569:K569"/>
    <mergeCell ref="L569:N569"/>
    <mergeCell ref="O569:Q569"/>
    <mergeCell ref="R569:T569"/>
    <mergeCell ref="U569:W569"/>
    <mergeCell ref="X567:Z567"/>
    <mergeCell ref="B568:H568"/>
    <mergeCell ref="I568:K568"/>
    <mergeCell ref="L568:N568"/>
    <mergeCell ref="O568:Q568"/>
    <mergeCell ref="R568:T568"/>
    <mergeCell ref="U568:W568"/>
    <mergeCell ref="X568:Z568"/>
    <mergeCell ref="B567:H567"/>
    <mergeCell ref="I567:K567"/>
    <mergeCell ref="L567:N567"/>
    <mergeCell ref="O567:Q567"/>
    <mergeCell ref="R567:T567"/>
    <mergeCell ref="U567:W567"/>
    <mergeCell ref="U580:W580"/>
    <mergeCell ref="X574:Z574"/>
    <mergeCell ref="B575:H575"/>
    <mergeCell ref="I575:K575"/>
    <mergeCell ref="L575:N575"/>
    <mergeCell ref="O575:Q575"/>
    <mergeCell ref="R575:T575"/>
    <mergeCell ref="U575:W575"/>
    <mergeCell ref="X575:Z575"/>
    <mergeCell ref="B574:H574"/>
    <mergeCell ref="I574:K574"/>
    <mergeCell ref="L574:N574"/>
    <mergeCell ref="O574:Q574"/>
    <mergeCell ref="R574:T574"/>
    <mergeCell ref="U574:W574"/>
    <mergeCell ref="X572:Z572"/>
    <mergeCell ref="B573:H573"/>
    <mergeCell ref="I573:K573"/>
    <mergeCell ref="L573:N573"/>
    <mergeCell ref="O573:Q573"/>
    <mergeCell ref="R573:T573"/>
    <mergeCell ref="U573:W573"/>
    <mergeCell ref="X573:Z573"/>
    <mergeCell ref="B572:H572"/>
    <mergeCell ref="I572:K572"/>
    <mergeCell ref="L572:N572"/>
    <mergeCell ref="O572:Q572"/>
    <mergeCell ref="R572:T572"/>
    <mergeCell ref="U572:W572"/>
    <mergeCell ref="X576:Z576"/>
    <mergeCell ref="B577:H577"/>
    <mergeCell ref="I577:K577"/>
    <mergeCell ref="L577:N577"/>
    <mergeCell ref="O577:Q577"/>
    <mergeCell ref="R577:T577"/>
    <mergeCell ref="U577:W577"/>
    <mergeCell ref="X577:Z577"/>
    <mergeCell ref="B576:H576"/>
    <mergeCell ref="I576:K576"/>
    <mergeCell ref="L576:N576"/>
    <mergeCell ref="O576:Q576"/>
    <mergeCell ref="R576:T576"/>
    <mergeCell ref="U576:W576"/>
    <mergeCell ref="C606:K606"/>
    <mergeCell ref="L606:N606"/>
    <mergeCell ref="L607:N607"/>
    <mergeCell ref="O607:Q607"/>
    <mergeCell ref="B596:Z596"/>
    <mergeCell ref="C593:Y593"/>
    <mergeCell ref="C594:Y594"/>
    <mergeCell ref="L580:N580"/>
    <mergeCell ref="O580:Q580"/>
    <mergeCell ref="R580:T580"/>
    <mergeCell ref="B602:Z602"/>
    <mergeCell ref="X578:Z578"/>
    <mergeCell ref="B579:H579"/>
    <mergeCell ref="I579:K579"/>
    <mergeCell ref="L579:N579"/>
    <mergeCell ref="O579:Q579"/>
    <mergeCell ref="R579:T579"/>
    <mergeCell ref="U579:W579"/>
    <mergeCell ref="X579:Z579"/>
    <mergeCell ref="B578:H578"/>
    <mergeCell ref="I578:K578"/>
    <mergeCell ref="L578:N578"/>
    <mergeCell ref="O578:Q578"/>
    <mergeCell ref="R578:T578"/>
    <mergeCell ref="U578:W578"/>
    <mergeCell ref="L611:N611"/>
    <mergeCell ref="R605:T605"/>
    <mergeCell ref="X610:Z610"/>
    <mergeCell ref="B598:Z598"/>
    <mergeCell ref="X580:Z580"/>
    <mergeCell ref="I583:L583"/>
    <mergeCell ref="R583:S583"/>
    <mergeCell ref="I585:L585"/>
    <mergeCell ref="G587:H587"/>
    <mergeCell ref="I587:L587"/>
    <mergeCell ref="X606:Z606"/>
    <mergeCell ref="C605:K605"/>
    <mergeCell ref="L605:N605"/>
    <mergeCell ref="R610:T610"/>
    <mergeCell ref="C607:K607"/>
    <mergeCell ref="O605:Q605"/>
    <mergeCell ref="L608:N608"/>
    <mergeCell ref="O608:Q608"/>
    <mergeCell ref="L609:N609"/>
    <mergeCell ref="O609:Q609"/>
    <mergeCell ref="R609:T609"/>
    <mergeCell ref="U611:W611"/>
    <mergeCell ref="B592:Z592"/>
    <mergeCell ref="B580:H580"/>
    <mergeCell ref="I580:K580"/>
    <mergeCell ref="O611:Q611"/>
    <mergeCell ref="C609:K609"/>
    <mergeCell ref="L610:N610"/>
    <mergeCell ref="O610:Q610"/>
    <mergeCell ref="R607:T607"/>
    <mergeCell ref="U609:W609"/>
    <mergeCell ref="X609:Z609"/>
    <mergeCell ref="U610:W610"/>
    <mergeCell ref="O606:Q606"/>
    <mergeCell ref="R606:T606"/>
    <mergeCell ref="U605:W605"/>
    <mergeCell ref="X605:Z605"/>
    <mergeCell ref="U607:W607"/>
    <mergeCell ref="X607:Z607"/>
    <mergeCell ref="U606:W606"/>
    <mergeCell ref="R611:T611"/>
    <mergeCell ref="U608:W608"/>
    <mergeCell ref="X608:Z608"/>
    <mergeCell ref="R608:T608"/>
    <mergeCell ref="X611:Z611"/>
    <mergeCell ref="C610:K610"/>
    <mergeCell ref="O637:Q637"/>
    <mergeCell ref="R637:T637"/>
    <mergeCell ref="U635:W635"/>
    <mergeCell ref="X647:Z647"/>
    <mergeCell ref="X648:Z648"/>
    <mergeCell ref="O647:Q647"/>
    <mergeCell ref="R647:T647"/>
    <mergeCell ref="X640:Z640"/>
    <mergeCell ref="L637:N637"/>
    <mergeCell ref="R640:T640"/>
    <mergeCell ref="X641:Z641"/>
    <mergeCell ref="U612:W612"/>
    <mergeCell ref="X612:Z612"/>
    <mergeCell ref="C611:K611"/>
    <mergeCell ref="L615:N615"/>
    <mergeCell ref="O615:Q615"/>
    <mergeCell ref="R615:T615"/>
    <mergeCell ref="C612:K612"/>
    <mergeCell ref="L612:N612"/>
    <mergeCell ref="O612:Q612"/>
    <mergeCell ref="R612:T612"/>
    <mergeCell ref="L633:N633"/>
    <mergeCell ref="C634:K634"/>
    <mergeCell ref="C640:K640"/>
    <mergeCell ref="C641:K641"/>
    <mergeCell ref="L641:N641"/>
    <mergeCell ref="O641:Q641"/>
    <mergeCell ref="R641:T641"/>
    <mergeCell ref="L642:N642"/>
    <mergeCell ref="O642:Q642"/>
    <mergeCell ref="R642:T642"/>
    <mergeCell ref="R685:T685"/>
    <mergeCell ref="L648:N648"/>
    <mergeCell ref="O648:Q648"/>
    <mergeCell ref="C649:K649"/>
    <mergeCell ref="L649:N649"/>
    <mergeCell ref="C644:K644"/>
    <mergeCell ref="U642:W642"/>
    <mergeCell ref="X642:Z642"/>
    <mergeCell ref="U643:W643"/>
    <mergeCell ref="X643:Z643"/>
    <mergeCell ref="X646:Z646"/>
    <mergeCell ref="C642:K642"/>
    <mergeCell ref="O644:Q644"/>
    <mergeCell ref="R644:T644"/>
    <mergeCell ref="U648:W648"/>
    <mergeCell ref="R648:T648"/>
    <mergeCell ref="R645:T645"/>
    <mergeCell ref="U645:W645"/>
    <mergeCell ref="X645:Z645"/>
    <mergeCell ref="L643:N643"/>
    <mergeCell ref="O643:Q643"/>
    <mergeCell ref="R643:T643"/>
    <mergeCell ref="L647:N647"/>
    <mergeCell ref="U646:W646"/>
    <mergeCell ref="X644:Z644"/>
    <mergeCell ref="C643:K643"/>
    <mergeCell ref="C647:K647"/>
    <mergeCell ref="U644:W644"/>
    <mergeCell ref="O650:Q650"/>
    <mergeCell ref="R650:T650"/>
    <mergeCell ref="U650:W650"/>
    <mergeCell ref="X650:Z650"/>
    <mergeCell ref="R730:T730"/>
    <mergeCell ref="U730:W730"/>
    <mergeCell ref="R731:T731"/>
    <mergeCell ref="U731:W731"/>
    <mergeCell ref="L732:N732"/>
    <mergeCell ref="O732:Q732"/>
    <mergeCell ref="R732:T732"/>
    <mergeCell ref="U732:W732"/>
    <mergeCell ref="L733:N733"/>
    <mergeCell ref="O640:Q640"/>
    <mergeCell ref="U640:W640"/>
    <mergeCell ref="L651:N651"/>
    <mergeCell ref="O651:Q651"/>
    <mergeCell ref="X703:Z703"/>
    <mergeCell ref="R651:T651"/>
    <mergeCell ref="U651:W651"/>
    <mergeCell ref="X651:Z651"/>
    <mergeCell ref="O669:Q669"/>
    <mergeCell ref="R669:T669"/>
    <mergeCell ref="O668:Q668"/>
    <mergeCell ref="R668:T668"/>
    <mergeCell ref="L652:N652"/>
    <mergeCell ref="O652:Q652"/>
    <mergeCell ref="L673:N673"/>
    <mergeCell ref="O673:Q673"/>
    <mergeCell ref="U655:W655"/>
    <mergeCell ref="U654:W654"/>
    <mergeCell ref="R653:T653"/>
    <mergeCell ref="X687:Z687"/>
    <mergeCell ref="X686:Z686"/>
    <mergeCell ref="X685:Z685"/>
    <mergeCell ref="X684:Z684"/>
    <mergeCell ref="R709:T709"/>
    <mergeCell ref="U709:W709"/>
    <mergeCell ref="L714:N714"/>
    <mergeCell ref="O714:Q714"/>
    <mergeCell ref="R714:T714"/>
    <mergeCell ref="U714:W714"/>
    <mergeCell ref="L715:N715"/>
    <mergeCell ref="O715:Q715"/>
    <mergeCell ref="R715:T715"/>
    <mergeCell ref="U715:W715"/>
    <mergeCell ref="L712:N712"/>
    <mergeCell ref="O712:Q712"/>
    <mergeCell ref="L723:N723"/>
    <mergeCell ref="O723:Q723"/>
    <mergeCell ref="O722:Q722"/>
    <mergeCell ref="R722:T722"/>
    <mergeCell ref="U722:W722"/>
    <mergeCell ref="C726:K726"/>
    <mergeCell ref="C730:K730"/>
    <mergeCell ref="R695:T695"/>
    <mergeCell ref="L700:N700"/>
    <mergeCell ref="O700:Q700"/>
    <mergeCell ref="O713:Q713"/>
    <mergeCell ref="C731:K731"/>
    <mergeCell ref="C727:K727"/>
    <mergeCell ref="O730:Q730"/>
    <mergeCell ref="C776:K776"/>
    <mergeCell ref="C770:K770"/>
    <mergeCell ref="C768:K768"/>
    <mergeCell ref="C769:K769"/>
    <mergeCell ref="C766:K766"/>
    <mergeCell ref="C767:K767"/>
    <mergeCell ref="L741:N741"/>
    <mergeCell ref="O741:Q741"/>
    <mergeCell ref="L746:N746"/>
    <mergeCell ref="O746:Q746"/>
    <mergeCell ref="L751:N751"/>
    <mergeCell ref="O751:Q751"/>
    <mergeCell ref="L776:N776"/>
    <mergeCell ref="O776:Q776"/>
    <mergeCell ref="C748:K748"/>
    <mergeCell ref="C749:K749"/>
    <mergeCell ref="C732:K732"/>
    <mergeCell ref="C733:K733"/>
    <mergeCell ref="L731:N731"/>
    <mergeCell ref="O731:Q731"/>
    <mergeCell ref="L736:N736"/>
    <mergeCell ref="C736:K736"/>
    <mergeCell ref="R735:T735"/>
    <mergeCell ref="C734:K734"/>
    <mergeCell ref="C735:K735"/>
    <mergeCell ref="L734:N734"/>
    <mergeCell ref="O734:Q734"/>
    <mergeCell ref="L727:N727"/>
    <mergeCell ref="O727:Q727"/>
    <mergeCell ref="O725:Q725"/>
    <mergeCell ref="R725:T725"/>
    <mergeCell ref="U725:W725"/>
    <mergeCell ref="C802:K802"/>
    <mergeCell ref="C801:K801"/>
    <mergeCell ref="C800:K800"/>
    <mergeCell ref="C798:K798"/>
    <mergeCell ref="C799:K799"/>
    <mergeCell ref="R788:T788"/>
    <mergeCell ref="U788:W788"/>
    <mergeCell ref="L789:N789"/>
    <mergeCell ref="O789:Q789"/>
    <mergeCell ref="R789:T789"/>
    <mergeCell ref="C796:K796"/>
    <mergeCell ref="C797:K797"/>
    <mergeCell ref="C794:K794"/>
    <mergeCell ref="C795:K795"/>
    <mergeCell ref="L797:N797"/>
    <mergeCell ref="O797:Q797"/>
    <mergeCell ref="R797:T797"/>
    <mergeCell ref="U797:W797"/>
    <mergeCell ref="L798:N798"/>
    <mergeCell ref="O798:Q798"/>
    <mergeCell ref="R798:T798"/>
    <mergeCell ref="U798:W798"/>
    <mergeCell ref="C725:K725"/>
    <mergeCell ref="U789:W789"/>
    <mergeCell ref="R793:T793"/>
    <mergeCell ref="U793:W793"/>
    <mergeCell ref="C792:K792"/>
    <mergeCell ref="C793:K793"/>
    <mergeCell ref="R790:T790"/>
    <mergeCell ref="U790:W790"/>
    <mergeCell ref="C790:K790"/>
    <mergeCell ref="C791:K791"/>
    <mergeCell ref="C788:K788"/>
    <mergeCell ref="L790:N790"/>
    <mergeCell ref="O790:Q790"/>
    <mergeCell ref="C742:K742"/>
    <mergeCell ref="C743:K743"/>
    <mergeCell ref="C740:K740"/>
    <mergeCell ref="C741:K741"/>
    <mergeCell ref="L744:N744"/>
    <mergeCell ref="O744:Q744"/>
    <mergeCell ref="R744:T744"/>
    <mergeCell ref="U744:W744"/>
    <mergeCell ref="C756:K756"/>
    <mergeCell ref="C757:K757"/>
    <mergeCell ref="C752:K752"/>
    <mergeCell ref="C747:K747"/>
    <mergeCell ref="L740:N740"/>
    <mergeCell ref="O740:Q740"/>
    <mergeCell ref="R740:T740"/>
    <mergeCell ref="U740:W740"/>
    <mergeCell ref="R741:T741"/>
    <mergeCell ref="U741:W741"/>
    <mergeCell ref="L742:N742"/>
    <mergeCell ref="O742:Q742"/>
    <mergeCell ref="C739:K739"/>
    <mergeCell ref="C777:K777"/>
    <mergeCell ref="C783:K783"/>
    <mergeCell ref="O783:Q783"/>
    <mergeCell ref="R783:T783"/>
    <mergeCell ref="U783:W783"/>
    <mergeCell ref="C744:K744"/>
    <mergeCell ref="C745:K745"/>
    <mergeCell ref="C786:K786"/>
    <mergeCell ref="C787:K787"/>
    <mergeCell ref="C753:K753"/>
    <mergeCell ref="C784:K784"/>
    <mergeCell ref="C785:K785"/>
    <mergeCell ref="C754:K754"/>
    <mergeCell ref="C781:K781"/>
    <mergeCell ref="C782:K782"/>
    <mergeCell ref="O736:Q736"/>
    <mergeCell ref="C746:K746"/>
    <mergeCell ref="C751:K751"/>
    <mergeCell ref="C750:K750"/>
    <mergeCell ref="C738:K738"/>
    <mergeCell ref="O772:Q772"/>
    <mergeCell ref="L765:N765"/>
    <mergeCell ref="O765:Q765"/>
    <mergeCell ref="C758:K758"/>
    <mergeCell ref="C759:K759"/>
    <mergeCell ref="C737:K737"/>
    <mergeCell ref="L739:N739"/>
    <mergeCell ref="O739:Q739"/>
    <mergeCell ref="R739:T739"/>
    <mergeCell ref="L758:N758"/>
    <mergeCell ref="R747:T747"/>
    <mergeCell ref="C789:K789"/>
    <mergeCell ref="L788:N788"/>
    <mergeCell ref="O788:Q788"/>
    <mergeCell ref="C764:K764"/>
    <mergeCell ref="C765:K765"/>
    <mergeCell ref="C762:K762"/>
    <mergeCell ref="C763:K763"/>
    <mergeCell ref="C760:K760"/>
    <mergeCell ref="C761:K761"/>
    <mergeCell ref="L762:N762"/>
    <mergeCell ref="O762:Q762"/>
    <mergeCell ref="C755:K755"/>
    <mergeCell ref="L754:N754"/>
    <mergeCell ref="O754:Q754"/>
    <mergeCell ref="C779:K779"/>
    <mergeCell ref="C780:K780"/>
    <mergeCell ref="C778:K778"/>
    <mergeCell ref="L767:N767"/>
    <mergeCell ref="O767:Q767"/>
    <mergeCell ref="O766:Q766"/>
    <mergeCell ref="L786:N786"/>
    <mergeCell ref="O786:Q786"/>
    <mergeCell ref="L770:N770"/>
    <mergeCell ref="O770:Q770"/>
    <mergeCell ref="C772:K772"/>
    <mergeCell ref="L772:N772"/>
    <mergeCell ref="L778:N778"/>
    <mergeCell ref="O778:Q778"/>
    <mergeCell ref="L761:N761"/>
    <mergeCell ref="O761:Q761"/>
    <mergeCell ref="C774:K774"/>
    <mergeCell ref="L774:N774"/>
    <mergeCell ref="B211:C214"/>
    <mergeCell ref="B215:C218"/>
    <mergeCell ref="B219:C222"/>
    <mergeCell ref="B285:C288"/>
    <mergeCell ref="B289:C292"/>
    <mergeCell ref="B293:C296"/>
    <mergeCell ref="X711:Z711"/>
    <mergeCell ref="X709:Z709"/>
    <mergeCell ref="X704:Z704"/>
    <mergeCell ref="R712:T712"/>
    <mergeCell ref="U712:W712"/>
    <mergeCell ref="U713:W713"/>
    <mergeCell ref="X713:Z713"/>
    <mergeCell ref="O649:Q649"/>
    <mergeCell ref="R649:T649"/>
    <mergeCell ref="C650:K650"/>
    <mergeCell ref="L650:N650"/>
    <mergeCell ref="U647:W647"/>
    <mergeCell ref="C707:K707"/>
    <mergeCell ref="L707:N707"/>
    <mergeCell ref="C673:K673"/>
    <mergeCell ref="X679:Z679"/>
    <mergeCell ref="X678:Z678"/>
    <mergeCell ref="X677:Z677"/>
    <mergeCell ref="X696:Z696"/>
    <mergeCell ref="O653:Q653"/>
    <mergeCell ref="U701:W701"/>
    <mergeCell ref="X701:Z701"/>
    <mergeCell ref="O690:Q690"/>
    <mergeCell ref="R690:T690"/>
    <mergeCell ref="U689:W689"/>
    <mergeCell ref="X693:Z693"/>
    <mergeCell ref="X789:Z789"/>
    <mergeCell ref="X788:Z788"/>
    <mergeCell ref="X787:Z787"/>
    <mergeCell ref="X786:Z786"/>
    <mergeCell ref="X785:Z785"/>
    <mergeCell ref="X784:Z784"/>
    <mergeCell ref="X790:Z790"/>
    <mergeCell ref="X762:Z762"/>
    <mergeCell ref="X794:Z794"/>
    <mergeCell ref="X718:Z718"/>
    <mergeCell ref="X726:Z726"/>
    <mergeCell ref="X719:Z719"/>
    <mergeCell ref="X795:Z795"/>
    <mergeCell ref="X796:Z796"/>
    <mergeCell ref="X774:Z774"/>
    <mergeCell ref="X734:Z734"/>
    <mergeCell ref="X733:Z733"/>
    <mergeCell ref="X732:Z732"/>
    <mergeCell ref="X731:Z731"/>
    <mergeCell ref="X730:Z730"/>
    <mergeCell ref="X725:Z725"/>
    <mergeCell ref="X724:Z724"/>
    <mergeCell ref="X723:Z723"/>
    <mergeCell ref="X783:Z783"/>
    <mergeCell ref="X782:Z782"/>
    <mergeCell ref="X781:Z781"/>
    <mergeCell ref="X780:Z780"/>
    <mergeCell ref="X779:Z779"/>
    <mergeCell ref="X778:Z778"/>
    <mergeCell ref="X777:Z777"/>
    <mergeCell ref="X776:Z776"/>
    <mergeCell ref="X770:Z770"/>
    <mergeCell ref="X769:Z769"/>
    <mergeCell ref="X768:Z768"/>
    <mergeCell ref="X767:Z767"/>
    <mergeCell ref="X761:Z761"/>
    <mergeCell ref="X760:Z760"/>
    <mergeCell ref="X759:Z759"/>
    <mergeCell ref="X758:Z758"/>
    <mergeCell ref="X714:Z714"/>
    <mergeCell ref="X712:Z712"/>
    <mergeCell ref="X717:Z717"/>
    <mergeCell ref="X727:Z727"/>
    <mergeCell ref="X722:Z722"/>
    <mergeCell ref="X715:Z715"/>
    <mergeCell ref="X766:Z766"/>
    <mergeCell ref="X695:Z695"/>
    <mergeCell ref="O684:Q684"/>
    <mergeCell ref="R684:T684"/>
    <mergeCell ref="U685:W685"/>
    <mergeCell ref="X756:Z756"/>
    <mergeCell ref="X755:Z755"/>
    <mergeCell ref="X754:Z754"/>
    <mergeCell ref="X753:Z753"/>
    <mergeCell ref="X752:Z752"/>
    <mergeCell ref="X751:Z751"/>
    <mergeCell ref="X750:Z750"/>
    <mergeCell ref="X749:Z749"/>
    <mergeCell ref="X748:Z748"/>
    <mergeCell ref="X747:Z747"/>
    <mergeCell ref="X746:Z746"/>
    <mergeCell ref="X745:Z745"/>
    <mergeCell ref="X744:Z744"/>
    <mergeCell ref="X743:Z743"/>
    <mergeCell ref="X742:Z742"/>
    <mergeCell ref="X741:Z741"/>
    <mergeCell ref="X740:Z740"/>
    <mergeCell ref="X739:Z739"/>
    <mergeCell ref="X738:Z738"/>
    <mergeCell ref="X737:Z737"/>
    <mergeCell ref="X736:Z736"/>
    <mergeCell ref="X735:Z735"/>
    <mergeCell ref="R727:T727"/>
    <mergeCell ref="U727:W727"/>
    <mergeCell ref="O718:Q718"/>
    <mergeCell ref="R718:T718"/>
    <mergeCell ref="M1:V1"/>
    <mergeCell ref="U682:W682"/>
    <mergeCell ref="U684:W684"/>
    <mergeCell ref="U707:W707"/>
    <mergeCell ref="X707:Z707"/>
    <mergeCell ref="X680:Z680"/>
    <mergeCell ref="R734:T734"/>
    <mergeCell ref="U734:W734"/>
    <mergeCell ref="U739:W739"/>
    <mergeCell ref="O733:Q733"/>
    <mergeCell ref="R733:T733"/>
    <mergeCell ref="U733:W733"/>
    <mergeCell ref="L730:N730"/>
    <mergeCell ref="R723:T723"/>
    <mergeCell ref="U723:W723"/>
    <mergeCell ref="X702:Z702"/>
    <mergeCell ref="X700:Z700"/>
    <mergeCell ref="U735:W735"/>
    <mergeCell ref="L709:N709"/>
    <mergeCell ref="O709:Q709"/>
    <mergeCell ref="C706:K706"/>
    <mergeCell ref="L706:N706"/>
    <mergeCell ref="O706:Q706"/>
    <mergeCell ref="R706:T706"/>
    <mergeCell ref="U706:W706"/>
    <mergeCell ref="X706:Z706"/>
    <mergeCell ref="C705:K705"/>
    <mergeCell ref="L705:N705"/>
    <mergeCell ref="O705:Q705"/>
    <mergeCell ref="U705:W705"/>
    <mergeCell ref="X705:Z705"/>
    <mergeCell ref="C694:K694"/>
    <mergeCell ref="L694:N694"/>
    <mergeCell ref="X699:Z699"/>
    <mergeCell ref="X698:Z698"/>
    <mergeCell ref="X697:Z697"/>
    <mergeCell ref="X688:Z688"/>
    <mergeCell ref="O693:Q693"/>
    <mergeCell ref="R693:T693"/>
    <mergeCell ref="O694:Q694"/>
    <mergeCell ref="R694:T694"/>
    <mergeCell ref="U693:W693"/>
    <mergeCell ref="C691:K691"/>
    <mergeCell ref="U695:W695"/>
    <mergeCell ref="L688:N688"/>
    <mergeCell ref="O688:Q688"/>
    <mergeCell ref="X694:Z694"/>
    <mergeCell ref="U696:W696"/>
    <mergeCell ref="X689:Z689"/>
    <mergeCell ref="U690:W690"/>
    <mergeCell ref="X690:Z690"/>
    <mergeCell ref="U692:W692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4" fitToHeight="0" orientation="portrait" r:id="rId9"/>
  <headerFooter alignWithMargins="0">
    <oddFooter>&amp;CStran &amp;P</oddFooter>
  </headerFooter>
  <rowBreaks count="13" manualBreakCount="13">
    <brk id="107" max="26" man="1"/>
    <brk id="165" max="26" man="1"/>
    <brk id="241" max="26" man="1"/>
    <brk id="308" max="26" man="1"/>
    <brk id="362" max="26" man="1"/>
    <brk id="412" max="26" man="1"/>
    <brk id="451" max="26" man="1"/>
    <brk id="490" max="26" man="1"/>
    <brk id="589" max="26" man="1"/>
    <brk id="637" max="26" man="1"/>
    <brk id="675" max="26" man="1"/>
    <brk id="728" max="26" man="1"/>
    <brk id="774" max="26" man="1"/>
  </rowBreaks>
  <colBreaks count="1" manualBreakCount="1">
    <brk id="1" max="8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E.-Presoja kreditne sposobnosti</vt:lpstr>
      <vt:lpstr>'E.-Presoja kreditne sposobnosti'!Področje_tiskanja</vt:lpstr>
    </vt:vector>
  </TitlesOfParts>
  <Company>Ekosklad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Černila Zajc</dc:creator>
  <cp:lastModifiedBy>Svetlana Melechikhina Pleško</cp:lastModifiedBy>
  <cp:lastPrinted>2024-02-14T08:15:44Z</cp:lastPrinted>
  <dcterms:created xsi:type="dcterms:W3CDTF">2007-04-06T09:29:05Z</dcterms:created>
  <dcterms:modified xsi:type="dcterms:W3CDTF">2024-02-19T07:57:58Z</dcterms:modified>
</cp:coreProperties>
</file>